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9210" activeTab="0"/>
  </bookViews>
  <sheets>
    <sheet name="Лист2" sheetId="1" r:id="rId1"/>
    <sheet name="Лист1" sheetId="2" state="hidden" r:id="rId2"/>
  </sheets>
  <definedNames/>
  <calcPr fullCalcOnLoad="1"/>
</workbook>
</file>

<file path=xl/sharedStrings.xml><?xml version="1.0" encoding="utf-8"?>
<sst xmlns="http://schemas.openxmlformats.org/spreadsheetml/2006/main" count="107" uniqueCount="71">
  <si>
    <t>МО ГП "Город Малоярославец"</t>
  </si>
  <si>
    <t>п/п</t>
  </si>
  <si>
    <t>Наименование мероприятий</t>
  </si>
  <si>
    <t>Объем средств, тыс. руб.</t>
  </si>
  <si>
    <t>Организация и обустройство пешеходных переходов</t>
  </si>
  <si>
    <t>туристические информационные знаки, указатели для туристов</t>
  </si>
  <si>
    <t>Нанесение дорожной разметки на улицах города и пешеходных переходах</t>
  </si>
  <si>
    <t>Ограждение пешеходных переходов и тротуаров</t>
  </si>
  <si>
    <t>Разработка схем организации дорожно-транспортного движения</t>
  </si>
  <si>
    <t>Внедрение схем организации движения транспорта в местах наибольшего скопления людей</t>
  </si>
  <si>
    <t>Организация одностороннего движения на узких участках дорог</t>
  </si>
  <si>
    <t>Внедрение системы видеофиксации</t>
  </si>
  <si>
    <t>Итого:</t>
  </si>
  <si>
    <t>Итого</t>
  </si>
  <si>
    <t>Приобретение, установка и содержание дорожных знаков, исксственных неровностей  в т.ч.</t>
  </si>
  <si>
    <t xml:space="preserve">                                                                                       дорожные знаки</t>
  </si>
  <si>
    <t xml:space="preserve">                                                                   искусственные неровности</t>
  </si>
  <si>
    <t xml:space="preserve">                                        к постановлению Администрации</t>
  </si>
  <si>
    <t xml:space="preserve">                                                       МО ГП "Город Малоярославец"</t>
  </si>
  <si>
    <t xml:space="preserve">Расчет стоимости мероприятий по безопасности дорожного движения  </t>
  </si>
  <si>
    <t xml:space="preserve">                                                                                 на территории МО ГП "Город Малоярославец" в 2014-2020 гг.</t>
  </si>
  <si>
    <t xml:space="preserve">                                           Приложение№1</t>
  </si>
  <si>
    <t xml:space="preserve">                                                        от 18.02.2016г. №119</t>
  </si>
  <si>
    <t>Организация и обустройство пешеходных переходов в т.ч. числе</t>
  </si>
  <si>
    <t>пешеходное ограждение из живой изгороди по ул.Российских газовиков д.1 и д. 15 -300 метров</t>
  </si>
  <si>
    <t xml:space="preserve">  искусственные неровности (ремонт)                                                             </t>
  </si>
  <si>
    <t>2.4 -2шт, 2.1. - 1шт, 1.23 - 4шт.</t>
  </si>
  <si>
    <t>ул.Парижской коммуны к ул.17-ой Стрелковой дивизии 2,4 -1.шт</t>
  </si>
  <si>
    <t xml:space="preserve"> Привокзальная площадь 2,4 -1 шт</t>
  </si>
  <si>
    <t>ул.17-ой Стрелковой дивизии Привокзальная площадь  2,1-1шт</t>
  </si>
  <si>
    <t>ул.Мирная 1,23-2шт</t>
  </si>
  <si>
    <t>ул.Энтузиастов 1,23-2шт</t>
  </si>
  <si>
    <t>пешеходное металлическое ограждение ул.Коммунистическая 50м слева, 50м справа по ходу движения к ул.Московской</t>
  </si>
  <si>
    <t>черновик</t>
  </si>
  <si>
    <t>к постановлению администрации</t>
  </si>
  <si>
    <t>Ответственный исполнитель программы (Соисполнитель)</t>
  </si>
  <si>
    <t>Источники финансирования</t>
  </si>
  <si>
    <t>Отдел капитального строительства и технической инспекции (ОКСиТИ)</t>
  </si>
  <si>
    <t>Местный бюджет</t>
  </si>
  <si>
    <t>Отдел капитального строительства и технической инспекции          (ОКСиТИ)</t>
  </si>
  <si>
    <t>9.</t>
  </si>
  <si>
    <t>Проект организации дорожного движения</t>
  </si>
  <si>
    <t>пешеходный переход возле д/с "Рябинка" ул.П.Коммуны</t>
  </si>
  <si>
    <t>пешеходный переход ул.Гагарина, ул.17-я  Стрелковая, ул.К.Маркса</t>
  </si>
  <si>
    <t xml:space="preserve">3.3. "Обустройство автомобильных дорог общего пользования местного назначения в целях повышения безопасности дорожного движения на территории МО ГП "Город Малоярославец" </t>
  </si>
  <si>
    <t>10.</t>
  </si>
  <si>
    <t>Инструиментальначя диагностика на улично-дорожной сети (программа БКД)</t>
  </si>
  <si>
    <t>Приложение №1</t>
  </si>
  <si>
    <t>Наименование объекта</t>
  </si>
  <si>
    <t>2019г.</t>
  </si>
  <si>
    <t>ул .Российских Газовиков</t>
  </si>
  <si>
    <t>местный бюджет</t>
  </si>
  <si>
    <t>Наименование объектов</t>
  </si>
  <si>
    <t>итого</t>
  </si>
  <si>
    <t>Итого по ремонту дорог в т.ч.</t>
  </si>
  <si>
    <t>Программные мероприятия</t>
  </si>
  <si>
    <t>5. Объемы и источники финансирования Программы            тыс.руб.</t>
  </si>
  <si>
    <t>5.</t>
  </si>
  <si>
    <t xml:space="preserve">Устройство светофоров                                         </t>
  </si>
  <si>
    <t>3.5 Строительство и ремонт тротуаров</t>
  </si>
  <si>
    <t>ремонт тротуаров</t>
  </si>
  <si>
    <t>источники финансирования</t>
  </si>
  <si>
    <t xml:space="preserve">              </t>
  </si>
  <si>
    <t>2.</t>
  </si>
  <si>
    <t>Строительство и ремонт тротуаров на улицах города</t>
  </si>
  <si>
    <t>Обустройство автомобильных дорог в целях повышение безопасности дорожного движения</t>
  </si>
  <si>
    <t xml:space="preserve">к постановлению </t>
  </si>
  <si>
    <t xml:space="preserve">Итого   </t>
  </si>
  <si>
    <t>тыс.руб</t>
  </si>
  <si>
    <t xml:space="preserve">                              местный бюджет</t>
  </si>
  <si>
    <t>от 18.11.2019        №1230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</si>
</sst>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1" fillId="0" borderId="12" xfId="0" applyFont="1" applyFill="1" applyBorder="1" applyAlignment="1">
      <alignment vertical="justify" wrapText="1"/>
    </xf>
    <xf numFmtId="0" fontId="1" fillId="0" borderId="12" xfId="0" applyFont="1" applyBorder="1" applyAlignment="1">
      <alignment vertical="justify" wrapText="1"/>
    </xf>
    <xf numFmtId="0" fontId="1" fillId="0" borderId="0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3" fillId="0" borderId="1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top" wrapText="1"/>
    </xf>
    <xf numFmtId="0" fontId="0" fillId="0" borderId="14" xfId="0" applyBorder="1" applyAlignment="1">
      <alignment/>
    </xf>
    <xf numFmtId="0" fontId="2" fillId="0" borderId="15" xfId="0" applyFont="1" applyBorder="1" applyAlignment="1">
      <alignment horizontal="center" vertical="justify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justify" wrapText="1"/>
    </xf>
    <xf numFmtId="0" fontId="2" fillId="0" borderId="18" xfId="0" applyFont="1" applyBorder="1" applyAlignment="1">
      <alignment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vertical="top" wrapText="1"/>
    </xf>
    <xf numFmtId="0" fontId="2" fillId="0" borderId="12" xfId="0" applyFont="1" applyFill="1" applyBorder="1" applyAlignment="1">
      <alignment vertical="justify" wrapText="1"/>
    </xf>
    <xf numFmtId="0" fontId="4" fillId="0" borderId="21" xfId="0" applyFont="1" applyBorder="1" applyAlignment="1">
      <alignment vertical="justify"/>
    </xf>
    <xf numFmtId="0" fontId="2" fillId="0" borderId="12" xfId="0" applyFont="1" applyBorder="1" applyAlignment="1">
      <alignment vertical="justify" wrapText="1"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2" fillId="0" borderId="18" xfId="0" applyFont="1" applyBorder="1" applyAlignment="1">
      <alignment vertical="justify" wrapText="1"/>
    </xf>
    <xf numFmtId="0" fontId="2" fillId="0" borderId="18" xfId="0" applyFont="1" applyFill="1" applyBorder="1" applyAlignment="1">
      <alignment vertical="justify" wrapText="1"/>
    </xf>
    <xf numFmtId="0" fontId="4" fillId="0" borderId="22" xfId="0" applyFont="1" applyBorder="1" applyAlignment="1">
      <alignment vertical="justify"/>
    </xf>
    <xf numFmtId="0" fontId="3" fillId="0" borderId="23" xfId="0" applyFont="1" applyBorder="1" applyAlignment="1">
      <alignment vertical="justify" wrapText="1"/>
    </xf>
    <xf numFmtId="0" fontId="3" fillId="0" borderId="23" xfId="0" applyFont="1" applyFill="1" applyBorder="1" applyAlignment="1">
      <alignment vertical="justify" wrapText="1"/>
    </xf>
    <xf numFmtId="0" fontId="4" fillId="0" borderId="24" xfId="0" applyFont="1" applyBorder="1" applyAlignment="1">
      <alignment vertical="justify"/>
    </xf>
    <xf numFmtId="0" fontId="4" fillId="0" borderId="25" xfId="0" applyFont="1" applyBorder="1" applyAlignment="1">
      <alignment vertical="justify"/>
    </xf>
    <xf numFmtId="0" fontId="3" fillId="0" borderId="26" xfId="0" applyFont="1" applyBorder="1" applyAlignment="1">
      <alignment horizontal="center" vertical="top" wrapText="1"/>
    </xf>
    <xf numFmtId="0" fontId="3" fillId="0" borderId="26" xfId="0" applyFont="1" applyFill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3" fillId="0" borderId="28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29" xfId="0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12" xfId="0" applyBorder="1" applyAlignment="1">
      <alignment/>
    </xf>
    <xf numFmtId="0" fontId="2" fillId="0" borderId="0" xfId="0" applyFont="1" applyAlignment="1">
      <alignment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wrapText="1"/>
    </xf>
    <xf numFmtId="0" fontId="2" fillId="0" borderId="12" xfId="0" applyFont="1" applyFill="1" applyBorder="1" applyAlignment="1">
      <alignment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30" xfId="0" applyFont="1" applyFill="1" applyBorder="1" applyAlignment="1">
      <alignment horizontal="center" vertical="top" wrapText="1"/>
    </xf>
    <xf numFmtId="0" fontId="2" fillId="0" borderId="29" xfId="0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2" fillId="0" borderId="12" xfId="0" applyFont="1" applyFill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4" fontId="2" fillId="0" borderId="12" xfId="0" applyNumberFormat="1" applyFont="1" applyBorder="1" applyAlignment="1">
      <alignment horizontal="center" vertical="top" wrapText="1"/>
    </xf>
    <xf numFmtId="4" fontId="2" fillId="0" borderId="12" xfId="0" applyNumberFormat="1" applyFont="1" applyBorder="1" applyAlignment="1">
      <alignment horizontal="center" vertical="top"/>
    </xf>
    <xf numFmtId="168" fontId="2" fillId="0" borderId="12" xfId="0" applyNumberFormat="1" applyFont="1" applyBorder="1" applyAlignment="1">
      <alignment horizontal="center" vertical="center"/>
    </xf>
    <xf numFmtId="168" fontId="0" fillId="0" borderId="12" xfId="0" applyNumberForma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0" fontId="2" fillId="0" borderId="12" xfId="0" applyFont="1" applyFill="1" applyBorder="1" applyAlignment="1">
      <alignment horizontal="left" vertical="top" wrapText="1"/>
    </xf>
    <xf numFmtId="0" fontId="2" fillId="0" borderId="1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/>
    </xf>
    <xf numFmtId="0" fontId="0" fillId="0" borderId="12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0" fontId="2" fillId="0" borderId="12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3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12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2" fillId="0" borderId="12" xfId="0" applyFont="1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2" xfId="0" applyFont="1" applyBorder="1" applyAlignment="1">
      <alignment horizontal="center" vertical="top"/>
    </xf>
    <xf numFmtId="0" fontId="1" fillId="0" borderId="12" xfId="0" applyFont="1" applyBorder="1" applyAlignment="1">
      <alignment vertical="justify" wrapText="1"/>
    </xf>
    <xf numFmtId="0" fontId="2" fillId="0" borderId="14" xfId="0" applyFont="1" applyBorder="1" applyAlignment="1">
      <alignment vertical="justify" wrapText="1"/>
    </xf>
    <xf numFmtId="0" fontId="2" fillId="0" borderId="12" xfId="0" applyFont="1" applyBorder="1" applyAlignment="1">
      <alignment vertical="justify" wrapText="1"/>
    </xf>
    <xf numFmtId="0" fontId="2" fillId="0" borderId="14" xfId="0" applyFont="1" applyFill="1" applyBorder="1" applyAlignment="1">
      <alignment vertical="justify" wrapText="1"/>
    </xf>
    <xf numFmtId="0" fontId="2" fillId="0" borderId="12" xfId="0" applyFont="1" applyFill="1" applyBorder="1" applyAlignment="1">
      <alignment vertical="justify" wrapText="1"/>
    </xf>
    <xf numFmtId="0" fontId="5" fillId="0" borderId="0" xfId="0" applyFont="1" applyAlignment="1">
      <alignment horizontal="center" wrapText="1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justify" wrapText="1"/>
    </xf>
    <xf numFmtId="0" fontId="2" fillId="0" borderId="12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justify" wrapText="1"/>
    </xf>
    <xf numFmtId="0" fontId="2" fillId="0" borderId="34" xfId="0" applyFont="1" applyBorder="1" applyAlignment="1">
      <alignment horizontal="center" vertical="justify" wrapText="1"/>
    </xf>
    <xf numFmtId="0" fontId="2" fillId="0" borderId="35" xfId="0" applyFont="1" applyBorder="1" applyAlignment="1">
      <alignment horizontal="center" vertical="justify" wrapText="1"/>
    </xf>
    <xf numFmtId="0" fontId="1" fillId="0" borderId="12" xfId="0" applyFont="1" applyBorder="1" applyAlignment="1">
      <alignment vertical="top" wrapText="1"/>
    </xf>
    <xf numFmtId="0" fontId="1" fillId="0" borderId="12" xfId="0" applyFont="1" applyFill="1" applyBorder="1" applyAlignment="1">
      <alignment vertical="justify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top" wrapText="1"/>
    </xf>
    <xf numFmtId="14" fontId="2" fillId="0" borderId="0" xfId="0" applyNumberFormat="1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0"/>
  <sheetViews>
    <sheetView tabSelected="1" zoomScalePageLayoutView="0" workbookViewId="0" topLeftCell="A7">
      <selection activeCell="O12" sqref="O12"/>
    </sheetView>
  </sheetViews>
  <sheetFormatPr defaultColWidth="9.00390625" defaultRowHeight="12.75"/>
  <cols>
    <col min="1" max="1" width="4.25390625" style="0" customWidth="1"/>
    <col min="2" max="2" width="36.375" style="0" customWidth="1"/>
    <col min="3" max="3" width="20.875" style="0" hidden="1" customWidth="1"/>
    <col min="4" max="4" width="14.375" style="0" hidden="1" customWidth="1"/>
    <col min="5" max="6" width="7.875" style="0" hidden="1" customWidth="1"/>
    <col min="7" max="7" width="7.125" style="0" hidden="1" customWidth="1"/>
    <col min="8" max="8" width="7.875" style="0" hidden="1" customWidth="1"/>
    <col min="9" max="9" width="7.75390625" style="0" hidden="1" customWidth="1"/>
    <col min="10" max="10" width="12.125" style="0" customWidth="1"/>
    <col min="11" max="12" width="7.75390625" style="0" hidden="1" customWidth="1"/>
    <col min="13" max="13" width="13.625" style="0" customWidth="1"/>
    <col min="14" max="14" width="13.375" style="0" customWidth="1"/>
  </cols>
  <sheetData>
    <row r="1" spans="5:12" ht="12.75" hidden="1">
      <c r="E1" s="21"/>
      <c r="F1" s="21"/>
      <c r="G1" s="21" t="s">
        <v>21</v>
      </c>
      <c r="H1" s="21"/>
      <c r="I1" s="21"/>
      <c r="J1" s="21"/>
      <c r="K1" s="21"/>
      <c r="L1" s="21"/>
    </row>
    <row r="2" spans="5:13" ht="12.75" hidden="1">
      <c r="E2" s="72"/>
      <c r="F2" s="72"/>
      <c r="G2" s="72"/>
      <c r="H2" s="72"/>
      <c r="I2" s="72"/>
      <c r="J2" s="72"/>
      <c r="K2" s="72"/>
      <c r="L2" s="72"/>
      <c r="M2" s="72"/>
    </row>
    <row r="3" spans="5:12" ht="12.75" hidden="1">
      <c r="E3" s="72"/>
      <c r="F3" s="72"/>
      <c r="G3" s="72"/>
      <c r="H3" s="72"/>
      <c r="I3" s="72"/>
      <c r="J3" s="72"/>
      <c r="K3" s="72"/>
      <c r="L3" s="37"/>
    </row>
    <row r="4" spans="5:12" ht="12.75" hidden="1">
      <c r="E4" s="72"/>
      <c r="F4" s="72"/>
      <c r="G4" s="72"/>
      <c r="H4" s="72"/>
      <c r="I4" s="72"/>
      <c r="J4" s="72"/>
      <c r="K4" s="72"/>
      <c r="L4" s="37"/>
    </row>
    <row r="5" ht="12.75" hidden="1"/>
    <row r="6" ht="12.75" hidden="1"/>
    <row r="7" spans="1:14" ht="15.75">
      <c r="A7" s="39"/>
      <c r="B7" s="39"/>
      <c r="C7" s="39"/>
      <c r="D7" s="39"/>
      <c r="E7" s="39"/>
      <c r="F7" s="39"/>
      <c r="G7" s="39"/>
      <c r="H7" s="58"/>
      <c r="I7" s="67" t="s">
        <v>47</v>
      </c>
      <c r="J7" s="67"/>
      <c r="K7" s="67"/>
      <c r="L7" s="67"/>
      <c r="M7" s="67"/>
      <c r="N7" s="67"/>
    </row>
    <row r="8" spans="1:14" ht="15.75" customHeight="1">
      <c r="A8" s="39"/>
      <c r="B8" s="39"/>
      <c r="C8" s="39"/>
      <c r="D8" s="39"/>
      <c r="E8" s="39"/>
      <c r="F8" s="39"/>
      <c r="G8" s="39"/>
      <c r="H8" s="59" t="s">
        <v>34</v>
      </c>
      <c r="I8" s="59"/>
      <c r="J8" s="68" t="s">
        <v>66</v>
      </c>
      <c r="K8" s="68"/>
      <c r="L8" s="68"/>
      <c r="M8" s="68"/>
      <c r="N8" s="68"/>
    </row>
    <row r="9" spans="1:14" ht="15.75">
      <c r="A9" s="39"/>
      <c r="B9" s="39"/>
      <c r="C9" s="39"/>
      <c r="D9" s="39"/>
      <c r="E9" s="39"/>
      <c r="F9" s="39"/>
      <c r="G9" s="39"/>
      <c r="H9" s="67" t="s">
        <v>0</v>
      </c>
      <c r="I9" s="67"/>
      <c r="J9" s="67"/>
      <c r="K9" s="67"/>
      <c r="L9" s="67"/>
      <c r="M9" s="67"/>
      <c r="N9" s="67"/>
    </row>
    <row r="10" spans="1:14" ht="18.75" customHeight="1">
      <c r="A10" s="39"/>
      <c r="B10" s="39"/>
      <c r="C10" s="39"/>
      <c r="D10" s="39"/>
      <c r="E10" s="39"/>
      <c r="F10" s="39"/>
      <c r="G10" s="39"/>
      <c r="H10" s="99" t="s">
        <v>70</v>
      </c>
      <c r="I10" s="99"/>
      <c r="J10" s="99"/>
      <c r="K10" s="99"/>
      <c r="L10" s="99"/>
      <c r="M10" s="99"/>
      <c r="N10" s="99"/>
    </row>
    <row r="11" spans="1:14" ht="48.75" customHeight="1">
      <c r="A11" s="74" t="s">
        <v>44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t="s">
        <v>68</v>
      </c>
    </row>
    <row r="12" spans="1:14" ht="46.5" customHeight="1">
      <c r="A12" s="73" t="s">
        <v>1</v>
      </c>
      <c r="B12" s="73" t="s">
        <v>2</v>
      </c>
      <c r="C12" s="73" t="s">
        <v>35</v>
      </c>
      <c r="D12" s="73" t="s">
        <v>36</v>
      </c>
      <c r="E12" s="61" t="s">
        <v>36</v>
      </c>
      <c r="F12" s="61"/>
      <c r="G12" s="61"/>
      <c r="H12" s="61"/>
      <c r="I12" s="61"/>
      <c r="J12" s="73" t="s">
        <v>36</v>
      </c>
      <c r="K12" s="61"/>
      <c r="L12" s="61"/>
      <c r="M12" s="75">
        <v>2019</v>
      </c>
      <c r="N12" s="76" t="s">
        <v>67</v>
      </c>
    </row>
    <row r="13" spans="1:14" ht="0.75" customHeight="1">
      <c r="A13" s="73"/>
      <c r="B13" s="73"/>
      <c r="C13" s="73"/>
      <c r="D13" s="73"/>
      <c r="E13" s="61">
        <v>2014</v>
      </c>
      <c r="F13" s="46">
        <v>2015</v>
      </c>
      <c r="G13" s="61">
        <v>2016</v>
      </c>
      <c r="H13" s="61">
        <v>2017</v>
      </c>
      <c r="I13" s="61">
        <v>2018</v>
      </c>
      <c r="J13" s="73"/>
      <c r="K13" s="61">
        <v>2020</v>
      </c>
      <c r="L13" s="61">
        <v>2021</v>
      </c>
      <c r="M13" s="75"/>
      <c r="N13" s="77"/>
    </row>
    <row r="14" spans="1:14" ht="49.5" customHeight="1" hidden="1">
      <c r="A14" s="69">
        <v>1</v>
      </c>
      <c r="B14" s="69" t="s">
        <v>23</v>
      </c>
      <c r="C14" s="69" t="s">
        <v>37</v>
      </c>
      <c r="D14" s="69" t="s">
        <v>38</v>
      </c>
      <c r="E14" s="69">
        <v>174.7</v>
      </c>
      <c r="F14" s="69">
        <f>400+128.9-128.9+62.5</f>
        <v>462.5</v>
      </c>
      <c r="G14" s="69">
        <f>G18</f>
        <v>150</v>
      </c>
      <c r="H14" s="69">
        <f>H16+H17</f>
        <v>169</v>
      </c>
      <c r="I14" s="69">
        <v>200</v>
      </c>
      <c r="J14" s="69">
        <v>233.3</v>
      </c>
      <c r="K14" s="69">
        <v>233.3</v>
      </c>
      <c r="L14" s="46">
        <v>233.3</v>
      </c>
      <c r="M14" s="52">
        <f>E14+F14+G14+H14+I14+J14+K14+L14</f>
        <v>1856.1</v>
      </c>
      <c r="N14" s="63"/>
    </row>
    <row r="15" spans="1:14" ht="15.75" customHeight="1" hidden="1">
      <c r="A15" s="69"/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46"/>
      <c r="M15" s="52"/>
      <c r="N15" s="63"/>
    </row>
    <row r="16" spans="1:14" ht="26.25" customHeight="1" hidden="1">
      <c r="A16" s="69"/>
      <c r="B16" s="46" t="s">
        <v>42</v>
      </c>
      <c r="C16" s="69"/>
      <c r="D16" s="69"/>
      <c r="E16" s="46"/>
      <c r="F16" s="46"/>
      <c r="G16" s="46"/>
      <c r="H16" s="46">
        <v>140.4</v>
      </c>
      <c r="I16" s="46"/>
      <c r="J16" s="46"/>
      <c r="K16" s="46"/>
      <c r="L16" s="46"/>
      <c r="M16" s="52">
        <f aca="true" t="shared" si="0" ref="M16:M49">E16+F16+G16+H16+I16+J16+K16+L16</f>
        <v>140.4</v>
      </c>
      <c r="N16" s="63"/>
    </row>
    <row r="17" spans="1:14" ht="42" customHeight="1" hidden="1">
      <c r="A17" s="69"/>
      <c r="B17" s="46" t="s">
        <v>43</v>
      </c>
      <c r="C17" s="69"/>
      <c r="D17" s="69"/>
      <c r="E17" s="46"/>
      <c r="F17" s="46"/>
      <c r="G17" s="46"/>
      <c r="H17" s="46">
        <v>28.6</v>
      </c>
      <c r="I17" s="46"/>
      <c r="J17" s="46"/>
      <c r="K17" s="46"/>
      <c r="L17" s="46"/>
      <c r="M17" s="52">
        <f t="shared" si="0"/>
        <v>28.6</v>
      </c>
      <c r="N17" s="63"/>
    </row>
    <row r="18" spans="1:14" ht="66.75" customHeight="1" hidden="1">
      <c r="A18" s="69"/>
      <c r="B18" s="46" t="s">
        <v>32</v>
      </c>
      <c r="C18" s="69"/>
      <c r="D18" s="69"/>
      <c r="E18" s="46"/>
      <c r="F18" s="46"/>
      <c r="G18" s="46">
        <v>150</v>
      </c>
      <c r="H18" s="46"/>
      <c r="I18" s="46"/>
      <c r="J18" s="46"/>
      <c r="K18" s="46"/>
      <c r="L18" s="46"/>
      <c r="M18" s="52">
        <f t="shared" si="0"/>
        <v>150</v>
      </c>
      <c r="N18" s="62"/>
    </row>
    <row r="19" spans="1:14" ht="47.25" hidden="1">
      <c r="A19" s="69"/>
      <c r="B19" s="46" t="s">
        <v>24</v>
      </c>
      <c r="C19" s="69"/>
      <c r="D19" s="69"/>
      <c r="E19" s="46"/>
      <c r="F19" s="46"/>
      <c r="G19" s="46"/>
      <c r="H19" s="46"/>
      <c r="I19" s="46"/>
      <c r="J19" s="46"/>
      <c r="K19" s="46"/>
      <c r="L19" s="46"/>
      <c r="M19" s="52">
        <f t="shared" si="0"/>
        <v>0</v>
      </c>
      <c r="N19" s="62"/>
    </row>
    <row r="20" spans="1:14" ht="33" customHeight="1">
      <c r="A20" s="69">
        <v>11</v>
      </c>
      <c r="B20" s="60" t="s">
        <v>58</v>
      </c>
      <c r="C20" s="69" t="s">
        <v>37</v>
      </c>
      <c r="D20" s="69" t="s">
        <v>38</v>
      </c>
      <c r="E20" s="46">
        <v>204.9</v>
      </c>
      <c r="F20" s="46" t="e">
        <f>F24+#REF!</f>
        <v>#REF!</v>
      </c>
      <c r="G20" s="46">
        <v>196</v>
      </c>
      <c r="H20" s="46">
        <v>200</v>
      </c>
      <c r="I20" s="46" t="e">
        <f>I24+#REF!</f>
        <v>#REF!</v>
      </c>
      <c r="J20" s="46" t="s">
        <v>51</v>
      </c>
      <c r="K20" s="46">
        <v>349.9</v>
      </c>
      <c r="L20" s="46">
        <v>349.9</v>
      </c>
      <c r="M20" s="52">
        <v>255.3</v>
      </c>
      <c r="N20" s="53">
        <v>255.3</v>
      </c>
    </row>
    <row r="21" spans="1:14" ht="16.5" customHeight="1" hidden="1">
      <c r="A21" s="69"/>
      <c r="B21" s="46"/>
      <c r="C21" s="69"/>
      <c r="D21" s="69"/>
      <c r="E21" s="46"/>
      <c r="F21" s="46"/>
      <c r="G21" s="46"/>
      <c r="H21" s="46"/>
      <c r="I21" s="46"/>
      <c r="J21" s="46"/>
      <c r="K21" s="46"/>
      <c r="L21" s="46"/>
      <c r="M21" s="52">
        <f t="shared" si="0"/>
        <v>0</v>
      </c>
      <c r="N21" s="53"/>
    </row>
    <row r="22" spans="1:14" ht="15.75" customHeight="1" hidden="1">
      <c r="A22" s="69"/>
      <c r="B22" s="69" t="s">
        <v>5</v>
      </c>
      <c r="C22" s="69"/>
      <c r="D22" s="69"/>
      <c r="E22" s="69"/>
      <c r="F22" s="69"/>
      <c r="G22" s="69"/>
      <c r="H22" s="69"/>
      <c r="I22" s="69"/>
      <c r="J22" s="69"/>
      <c r="K22" s="69"/>
      <c r="L22" s="46"/>
      <c r="M22" s="52">
        <f t="shared" si="0"/>
        <v>0</v>
      </c>
      <c r="N22" s="53"/>
    </row>
    <row r="23" spans="1:14" ht="13.5" customHeight="1" hidden="1">
      <c r="A23" s="69"/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46"/>
      <c r="M23" s="52">
        <f t="shared" si="0"/>
        <v>0</v>
      </c>
      <c r="N23" s="53"/>
    </row>
    <row r="24" spans="1:14" ht="27.75" customHeight="1" hidden="1">
      <c r="A24" s="69"/>
      <c r="B24" s="46" t="s">
        <v>25</v>
      </c>
      <c r="C24" s="69"/>
      <c r="D24" s="69"/>
      <c r="E24" s="46"/>
      <c r="F24" s="46">
        <v>129</v>
      </c>
      <c r="G24" s="46"/>
      <c r="H24" s="46"/>
      <c r="I24" s="46"/>
      <c r="J24" s="46"/>
      <c r="K24" s="46"/>
      <c r="L24" s="46"/>
      <c r="M24" s="52">
        <f t="shared" si="0"/>
        <v>129</v>
      </c>
      <c r="N24" s="53"/>
    </row>
    <row r="25" spans="1:14" ht="15.75" customHeight="1" hidden="1">
      <c r="A25" s="69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52">
        <f t="shared" si="0"/>
        <v>0</v>
      </c>
      <c r="N25" s="53"/>
    </row>
    <row r="26" spans="1:14" ht="15.75" hidden="1">
      <c r="A26" s="69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52">
        <f t="shared" si="0"/>
        <v>0</v>
      </c>
      <c r="N26" s="53"/>
    </row>
    <row r="27" spans="1:14" ht="15.75" hidden="1">
      <c r="A27" s="69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52">
        <f t="shared" si="0"/>
        <v>0</v>
      </c>
      <c r="N27" s="53"/>
    </row>
    <row r="28" spans="1:14" ht="15.75" hidden="1">
      <c r="A28" s="69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52">
        <f t="shared" si="0"/>
        <v>0</v>
      </c>
      <c r="N28" s="53"/>
    </row>
    <row r="29" spans="1:14" ht="15.75" hidden="1">
      <c r="A29" s="69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52">
        <f t="shared" si="0"/>
        <v>0</v>
      </c>
      <c r="N29" s="53"/>
    </row>
    <row r="30" spans="1:14" ht="15.75" hidden="1">
      <c r="A30" s="69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52">
        <f t="shared" si="0"/>
        <v>0</v>
      </c>
      <c r="N30" s="53"/>
    </row>
    <row r="31" spans="1:14" ht="15.75" hidden="1">
      <c r="A31" s="69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52">
        <f t="shared" si="0"/>
        <v>0</v>
      </c>
      <c r="N31" s="53"/>
    </row>
    <row r="32" spans="1:14" ht="31.5" hidden="1">
      <c r="A32" s="46">
        <v>2016</v>
      </c>
      <c r="B32" s="46" t="s">
        <v>27</v>
      </c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64">
        <f t="shared" si="0"/>
        <v>0</v>
      </c>
      <c r="N32" s="53"/>
    </row>
    <row r="33" spans="1:14" ht="15.75" hidden="1">
      <c r="A33" s="46">
        <v>2016</v>
      </c>
      <c r="B33" s="46" t="s">
        <v>28</v>
      </c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64">
        <f t="shared" si="0"/>
        <v>0</v>
      </c>
      <c r="N33" s="53"/>
    </row>
    <row r="34" spans="1:14" ht="31.5" hidden="1">
      <c r="A34" s="46">
        <v>2016</v>
      </c>
      <c r="B34" s="46" t="s">
        <v>29</v>
      </c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64">
        <f t="shared" si="0"/>
        <v>0</v>
      </c>
      <c r="N34" s="53"/>
    </row>
    <row r="35" spans="1:14" ht="15.75" hidden="1">
      <c r="A35" s="46">
        <v>2016</v>
      </c>
      <c r="B35" s="46" t="s">
        <v>30</v>
      </c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64">
        <f t="shared" si="0"/>
        <v>0</v>
      </c>
      <c r="N35" s="53"/>
    </row>
    <row r="36" spans="1:14" ht="15.75" hidden="1">
      <c r="A36" s="46">
        <v>2016</v>
      </c>
      <c r="B36" s="46" t="s">
        <v>31</v>
      </c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64">
        <f t="shared" si="0"/>
        <v>0</v>
      </c>
      <c r="N36" s="53"/>
    </row>
    <row r="37" spans="1:14" ht="15.75" hidden="1">
      <c r="A37" s="46"/>
      <c r="B37" s="46" t="s">
        <v>26</v>
      </c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64">
        <f t="shared" si="0"/>
        <v>0</v>
      </c>
      <c r="N37" s="53"/>
    </row>
    <row r="38" spans="1:14" ht="15.75" hidden="1">
      <c r="A38" s="46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64">
        <f t="shared" si="0"/>
        <v>0</v>
      </c>
      <c r="N38" s="53"/>
    </row>
    <row r="39" spans="1:14" ht="15.75" hidden="1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64">
        <f t="shared" si="0"/>
        <v>0</v>
      </c>
      <c r="N39" s="53"/>
    </row>
    <row r="40" spans="1:14" ht="15.75" hidden="1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64">
        <f t="shared" si="0"/>
        <v>0</v>
      </c>
      <c r="N40" s="53"/>
    </row>
    <row r="41" spans="1:14" ht="15.75" hidden="1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64">
        <f t="shared" si="0"/>
        <v>0</v>
      </c>
      <c r="N41" s="53"/>
    </row>
    <row r="42" spans="1:14" ht="15.75" hidden="1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64">
        <f t="shared" si="0"/>
        <v>0</v>
      </c>
      <c r="N42" s="53"/>
    </row>
    <row r="43" spans="1:14" ht="15.75" hidden="1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64">
        <f t="shared" si="0"/>
        <v>0</v>
      </c>
      <c r="N43" s="53"/>
    </row>
    <row r="44" spans="1:14" ht="78.75" customHeight="1" hidden="1">
      <c r="A44" s="46">
        <v>4</v>
      </c>
      <c r="B44" s="46" t="s">
        <v>7</v>
      </c>
      <c r="C44" s="46" t="s">
        <v>39</v>
      </c>
      <c r="D44" s="46" t="s">
        <v>38</v>
      </c>
      <c r="E44" s="46"/>
      <c r="F44" s="46"/>
      <c r="G44" s="46">
        <v>468</v>
      </c>
      <c r="H44" s="46"/>
      <c r="I44" s="46"/>
      <c r="J44" s="46"/>
      <c r="K44" s="46"/>
      <c r="L44" s="46"/>
      <c r="M44" s="64">
        <f t="shared" si="0"/>
        <v>468</v>
      </c>
      <c r="N44" s="53"/>
    </row>
    <row r="45" spans="1:14" ht="80.25" customHeight="1" hidden="1">
      <c r="A45" s="46">
        <v>5</v>
      </c>
      <c r="B45" s="46" t="s">
        <v>8</v>
      </c>
      <c r="C45" s="46" t="s">
        <v>39</v>
      </c>
      <c r="D45" s="46" t="s">
        <v>38</v>
      </c>
      <c r="E45" s="46"/>
      <c r="F45" s="46"/>
      <c r="G45" s="46"/>
      <c r="H45" s="46"/>
      <c r="I45" s="46"/>
      <c r="J45" s="46"/>
      <c r="K45" s="46"/>
      <c r="L45" s="46"/>
      <c r="M45" s="64">
        <f t="shared" si="0"/>
        <v>0</v>
      </c>
      <c r="N45" s="53"/>
    </row>
    <row r="46" spans="1:14" ht="80.25" customHeight="1" hidden="1">
      <c r="A46" s="46">
        <v>6</v>
      </c>
      <c r="B46" s="46" t="s">
        <v>9</v>
      </c>
      <c r="C46" s="46" t="s">
        <v>39</v>
      </c>
      <c r="D46" s="46" t="s">
        <v>38</v>
      </c>
      <c r="E46" s="46"/>
      <c r="F46" s="46"/>
      <c r="G46" s="46"/>
      <c r="H46" s="46"/>
      <c r="I46" s="46"/>
      <c r="J46" s="46"/>
      <c r="K46" s="46"/>
      <c r="L46" s="46"/>
      <c r="M46" s="64">
        <f t="shared" si="0"/>
        <v>0</v>
      </c>
      <c r="N46" s="53"/>
    </row>
    <row r="47" spans="1:14" ht="78.75" customHeight="1" hidden="1">
      <c r="A47" s="46">
        <v>7</v>
      </c>
      <c r="B47" s="46" t="s">
        <v>10</v>
      </c>
      <c r="C47" s="46" t="s">
        <v>39</v>
      </c>
      <c r="D47" s="46" t="s">
        <v>38</v>
      </c>
      <c r="E47" s="46"/>
      <c r="F47" s="46"/>
      <c r="G47" s="46"/>
      <c r="H47" s="46"/>
      <c r="I47" s="46"/>
      <c r="J47" s="46"/>
      <c r="K47" s="46"/>
      <c r="L47" s="46"/>
      <c r="M47" s="64">
        <f t="shared" si="0"/>
        <v>0</v>
      </c>
      <c r="N47" s="53"/>
    </row>
    <row r="48" spans="1:14" ht="80.25" customHeight="1" hidden="1">
      <c r="A48" s="46">
        <v>8</v>
      </c>
      <c r="B48" s="46" t="s">
        <v>11</v>
      </c>
      <c r="C48" s="46" t="s">
        <v>39</v>
      </c>
      <c r="D48" s="46" t="s">
        <v>38</v>
      </c>
      <c r="E48" s="46"/>
      <c r="F48" s="46"/>
      <c r="G48" s="46"/>
      <c r="H48" s="46"/>
      <c r="I48" s="46"/>
      <c r="J48" s="46"/>
      <c r="K48" s="46"/>
      <c r="L48" s="46"/>
      <c r="M48" s="64">
        <f t="shared" si="0"/>
        <v>0</v>
      </c>
      <c r="N48" s="53"/>
    </row>
    <row r="49" spans="1:14" ht="80.25" customHeight="1" hidden="1">
      <c r="A49" s="46" t="s">
        <v>40</v>
      </c>
      <c r="B49" s="46" t="s">
        <v>41</v>
      </c>
      <c r="C49" s="46" t="s">
        <v>39</v>
      </c>
      <c r="D49" s="46" t="s">
        <v>38</v>
      </c>
      <c r="E49" s="46"/>
      <c r="F49" s="46"/>
      <c r="G49" s="46"/>
      <c r="H49" s="46"/>
      <c r="I49" s="46">
        <v>400</v>
      </c>
      <c r="J49" s="46"/>
      <c r="K49" s="46"/>
      <c r="L49" s="46"/>
      <c r="M49" s="64">
        <f t="shared" si="0"/>
        <v>400</v>
      </c>
      <c r="N49" s="53"/>
    </row>
    <row r="50" spans="1:14" ht="80.25" customHeight="1" hidden="1" thickBot="1">
      <c r="A50" s="46" t="s">
        <v>45</v>
      </c>
      <c r="B50" s="46" t="s">
        <v>46</v>
      </c>
      <c r="C50" s="46" t="s">
        <v>39</v>
      </c>
      <c r="D50" s="46" t="s">
        <v>38</v>
      </c>
      <c r="E50" s="46"/>
      <c r="F50" s="46"/>
      <c r="G50" s="46"/>
      <c r="H50" s="46"/>
      <c r="I50" s="46"/>
      <c r="J50" s="46">
        <v>300</v>
      </c>
      <c r="K50" s="46"/>
      <c r="L50" s="46"/>
      <c r="M50" s="64">
        <f>J50</f>
        <v>300</v>
      </c>
      <c r="N50" s="53"/>
    </row>
    <row r="51" spans="1:15" ht="17.25" customHeight="1">
      <c r="A51" s="46"/>
      <c r="B51" s="46" t="s">
        <v>12</v>
      </c>
      <c r="C51" s="46"/>
      <c r="D51" s="46"/>
      <c r="E51" s="65" t="e">
        <f>E14+E20+#REF!+E44+E45+E46+E47+E48</f>
        <v>#REF!</v>
      </c>
      <c r="F51" s="65" t="e">
        <f>F14+F20+#REF!+F44+F45+F46+F47+F48</f>
        <v>#REF!</v>
      </c>
      <c r="G51" s="65" t="e">
        <f>G14+G20+#REF!+G44</f>
        <v>#REF!</v>
      </c>
      <c r="H51" s="65" t="e">
        <f>H14+H20+#REF!+H44+H45+H46+H47+H48</f>
        <v>#REF!</v>
      </c>
      <c r="I51" s="65" t="e">
        <f>I14+I20+#REF!+I44+I45+I46+I47+I48+I49</f>
        <v>#REF!</v>
      </c>
      <c r="J51" s="65"/>
      <c r="K51" s="65" t="e">
        <f>K14+K20+#REF!+K44+K45+K46+K47+K48</f>
        <v>#REF!</v>
      </c>
      <c r="L51" s="65" t="e">
        <f>L14+L20+#REF!+L44+L45+L46+L47+L48</f>
        <v>#REF!</v>
      </c>
      <c r="M51" s="52">
        <v>3289.4</v>
      </c>
      <c r="N51" s="46">
        <v>9468.3</v>
      </c>
      <c r="O51" s="36"/>
    </row>
    <row r="52" spans="1:14" ht="15.75" hidden="1">
      <c r="A52" s="47"/>
      <c r="B52" s="34" t="s">
        <v>12</v>
      </c>
      <c r="C52" s="34"/>
      <c r="D52" s="34"/>
      <c r="E52" s="35">
        <v>832.4</v>
      </c>
      <c r="F52" s="35">
        <v>1196</v>
      </c>
      <c r="G52" s="35">
        <v>1296</v>
      </c>
      <c r="H52" s="35">
        <v>1296</v>
      </c>
      <c r="I52" s="35">
        <v>3450</v>
      </c>
      <c r="J52" s="35">
        <v>3450</v>
      </c>
      <c r="K52" s="35">
        <v>3450</v>
      </c>
      <c r="L52" s="35"/>
      <c r="M52" s="48">
        <f>E52+F52+G52+H52+I52+J52+K52</f>
        <v>14970.4</v>
      </c>
      <c r="N52" s="49"/>
    </row>
    <row r="53" spans="1:16" ht="15.7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1"/>
      <c r="O53" s="36"/>
      <c r="P53" s="36"/>
    </row>
    <row r="54" spans="1:16" ht="20.25" customHeight="1">
      <c r="A54" s="50"/>
      <c r="B54" s="70" t="s">
        <v>59</v>
      </c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51"/>
      <c r="O54" s="36"/>
      <c r="P54" s="36"/>
    </row>
    <row r="55" spans="1:16" ht="47.25">
      <c r="A55" s="52" t="s">
        <v>1</v>
      </c>
      <c r="B55" s="52" t="s">
        <v>52</v>
      </c>
      <c r="C55" s="52" t="s">
        <v>48</v>
      </c>
      <c r="D55" s="52" t="s">
        <v>49</v>
      </c>
      <c r="E55" s="52" t="s">
        <v>13</v>
      </c>
      <c r="F55" s="52"/>
      <c r="G55" s="52"/>
      <c r="H55" s="52"/>
      <c r="I55" s="52"/>
      <c r="J55" s="46" t="s">
        <v>61</v>
      </c>
      <c r="K55" s="52"/>
      <c r="L55" s="52"/>
      <c r="M55" s="52">
        <v>2019</v>
      </c>
      <c r="N55" s="53" t="s">
        <v>53</v>
      </c>
      <c r="O55" s="36"/>
      <c r="P55" s="36"/>
    </row>
    <row r="56" spans="1:16" ht="33" customHeight="1">
      <c r="A56" s="53">
        <v>10</v>
      </c>
      <c r="B56" s="53" t="s">
        <v>60</v>
      </c>
      <c r="C56" s="53"/>
      <c r="D56" s="53"/>
      <c r="E56" s="53"/>
      <c r="F56" s="53"/>
      <c r="G56" s="53"/>
      <c r="H56" s="53"/>
      <c r="I56" s="53"/>
      <c r="J56" s="54" t="s">
        <v>51</v>
      </c>
      <c r="K56" s="53"/>
      <c r="L56" s="53"/>
      <c r="M56" s="55">
        <v>1244673.6</v>
      </c>
      <c r="N56" s="55">
        <v>3244673.6</v>
      </c>
      <c r="O56" s="36"/>
      <c r="P56" s="36"/>
    </row>
    <row r="57" spans="1:16" ht="31.5">
      <c r="A57" s="53"/>
      <c r="B57" s="53" t="s">
        <v>54</v>
      </c>
      <c r="C57" s="53" t="s">
        <v>50</v>
      </c>
      <c r="D57" s="53">
        <v>23856.3</v>
      </c>
      <c r="E57" s="53">
        <v>23856.3</v>
      </c>
      <c r="F57" s="53"/>
      <c r="G57" s="53"/>
      <c r="H57" s="53"/>
      <c r="I57" s="53"/>
      <c r="J57" s="54" t="s">
        <v>51</v>
      </c>
      <c r="K57" s="53"/>
      <c r="L57" s="53"/>
      <c r="M57" s="55">
        <v>3347673.6</v>
      </c>
      <c r="N57" s="55">
        <v>8855744.48</v>
      </c>
      <c r="O57" s="36"/>
      <c r="P57" s="36"/>
    </row>
    <row r="58" spans="1:16" ht="30" customHeight="1">
      <c r="A58" s="43"/>
      <c r="B58" s="71" t="s">
        <v>56</v>
      </c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36"/>
      <c r="O58" s="36"/>
      <c r="P58" s="36"/>
    </row>
    <row r="59" spans="1:16" ht="15.75">
      <c r="A59" s="42" t="s">
        <v>1</v>
      </c>
      <c r="B59" s="42" t="s">
        <v>55</v>
      </c>
      <c r="C59" s="42"/>
      <c r="D59" s="42"/>
      <c r="E59" s="42"/>
      <c r="F59" s="42"/>
      <c r="G59" s="42"/>
      <c r="H59" s="42"/>
      <c r="I59" s="42"/>
      <c r="J59" s="42">
        <v>2019</v>
      </c>
      <c r="K59" s="42"/>
      <c r="L59" s="42"/>
      <c r="M59" s="42" t="s">
        <v>53</v>
      </c>
      <c r="N59" s="36"/>
      <c r="O59" s="36"/>
      <c r="P59" s="36"/>
    </row>
    <row r="60" spans="1:16" ht="31.5">
      <c r="A60" s="42" t="s">
        <v>63</v>
      </c>
      <c r="B60" s="44" t="s">
        <v>64</v>
      </c>
      <c r="C60" s="41"/>
      <c r="D60" s="41"/>
      <c r="E60" s="41"/>
      <c r="F60" s="41"/>
      <c r="G60" s="41"/>
      <c r="H60" s="41"/>
      <c r="I60" s="41"/>
      <c r="J60" s="56">
        <v>3347.7</v>
      </c>
      <c r="K60" s="56"/>
      <c r="L60" s="56"/>
      <c r="M60" s="56">
        <v>8855.8</v>
      </c>
      <c r="N60" s="36"/>
      <c r="O60" s="36"/>
      <c r="P60" s="36"/>
    </row>
    <row r="61" spans="1:16" ht="15.75">
      <c r="A61" s="42"/>
      <c r="B61" s="41" t="s">
        <v>51</v>
      </c>
      <c r="C61" s="38"/>
      <c r="D61" s="38"/>
      <c r="E61" s="38"/>
      <c r="F61" s="38"/>
      <c r="G61" s="38"/>
      <c r="H61" s="38"/>
      <c r="I61" s="38"/>
      <c r="J61" s="57">
        <v>3347.7</v>
      </c>
      <c r="K61" s="57"/>
      <c r="L61" s="57"/>
      <c r="M61" s="57">
        <v>8855.8</v>
      </c>
      <c r="N61" s="36"/>
      <c r="O61" s="36"/>
      <c r="P61" s="36"/>
    </row>
    <row r="62" spans="1:16" ht="51.75" customHeight="1">
      <c r="A62" s="40" t="s">
        <v>57</v>
      </c>
      <c r="B62" s="45" t="s">
        <v>65</v>
      </c>
      <c r="C62" s="38"/>
      <c r="D62" s="38"/>
      <c r="E62" s="38"/>
      <c r="F62" s="38"/>
      <c r="G62" s="38"/>
      <c r="H62" s="38"/>
      <c r="I62" s="38"/>
      <c r="J62" s="57">
        <v>3289.4</v>
      </c>
      <c r="K62" s="57"/>
      <c r="L62" s="57"/>
      <c r="M62" s="57">
        <v>9468.3</v>
      </c>
      <c r="N62" s="36" t="s">
        <v>62</v>
      </c>
      <c r="O62" s="36"/>
      <c r="P62" s="36"/>
    </row>
    <row r="63" spans="1:16" ht="22.5" customHeight="1">
      <c r="A63" s="41"/>
      <c r="B63" s="66" t="s">
        <v>69</v>
      </c>
      <c r="C63" s="38"/>
      <c r="D63" s="38"/>
      <c r="E63" s="38"/>
      <c r="F63" s="38"/>
      <c r="G63" s="38"/>
      <c r="H63" s="38"/>
      <c r="I63" s="38"/>
      <c r="J63" s="57">
        <v>3289.4</v>
      </c>
      <c r="K63" s="57"/>
      <c r="L63" s="57"/>
      <c r="M63" s="57">
        <v>9468.3</v>
      </c>
      <c r="N63" s="36"/>
      <c r="O63" s="36"/>
      <c r="P63" s="36"/>
    </row>
    <row r="64" spans="1:16" ht="12.75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</row>
    <row r="65" spans="1:16" ht="12.75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</row>
    <row r="66" spans="1:16" ht="12.75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</row>
    <row r="67" spans="1:16" ht="12.75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</row>
    <row r="68" spans="1:16" ht="12.75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</row>
    <row r="69" spans="1:16" ht="12.75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</row>
    <row r="70" spans="1:16" ht="12.75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</row>
    <row r="71" spans="1:16" ht="12.75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</row>
    <row r="72" spans="1:16" ht="12.75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</row>
    <row r="73" spans="1:16" ht="12.75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</row>
    <row r="74" spans="1:16" ht="12.75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</row>
    <row r="75" spans="1:16" ht="12.75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</row>
    <row r="76" spans="1:16" ht="12.75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</row>
    <row r="77" spans="1:16" ht="12.75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</row>
    <row r="78" spans="1:16" ht="12.75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</row>
    <row r="79" spans="1:16" ht="12.75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</row>
    <row r="80" spans="1:16" ht="12.75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</row>
    <row r="81" spans="1:16" ht="12.75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</row>
    <row r="82" spans="1:16" ht="12.75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</row>
    <row r="83" spans="1:16" ht="12.75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</row>
    <row r="84" spans="1:16" ht="12.75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</row>
    <row r="85" spans="1:16" ht="12.75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</row>
    <row r="86" spans="1:16" ht="12.75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</row>
    <row r="87" spans="1:16" ht="12.75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</row>
    <row r="88" spans="1:16" ht="12.75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</row>
    <row r="89" spans="1:16" ht="12.75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</row>
    <row r="90" spans="1:16" ht="12.75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</row>
    <row r="91" spans="1:16" ht="12.75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</row>
    <row r="92" spans="1:16" ht="12.75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</row>
    <row r="93" spans="1:16" ht="12.75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</row>
    <row r="94" spans="1:16" ht="12.75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</row>
    <row r="95" spans="1:16" ht="12.75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</row>
    <row r="96" spans="1:16" ht="12.75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</row>
    <row r="97" spans="1:16" ht="12.75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</row>
    <row r="98" spans="1:16" ht="12.75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</row>
    <row r="99" spans="1:16" ht="12.75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</row>
    <row r="100" spans="1:16" ht="12.75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</row>
    <row r="101" spans="1:16" ht="12.75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</row>
    <row r="102" spans="1:16" ht="12.75">
      <c r="A102" s="36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</row>
    <row r="103" spans="1:16" ht="12.75">
      <c r="A103" s="36"/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</row>
    <row r="104" spans="1:16" ht="12.75">
      <c r="A104" s="36"/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</row>
    <row r="105" spans="1:16" ht="12.75">
      <c r="A105" s="36"/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</row>
    <row r="106" spans="1:16" ht="12.75">
      <c r="A106" s="36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</row>
    <row r="107" spans="1:16" ht="12.75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</row>
    <row r="108" spans="1:16" ht="12.75">
      <c r="A108" s="36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</row>
    <row r="109" spans="1:16" ht="12.75">
      <c r="A109" s="36"/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</row>
    <row r="110" spans="1:16" ht="12.75">
      <c r="A110" s="36"/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</row>
    <row r="111" spans="1:16" ht="12.75">
      <c r="A111" s="36"/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</row>
    <row r="112" spans="1:16" ht="12.75">
      <c r="A112" s="36"/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</row>
    <row r="113" spans="1:16" ht="12.75">
      <c r="A113" s="36"/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</row>
    <row r="114" spans="1:16" ht="12.75">
      <c r="A114" s="36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</row>
    <row r="115" spans="1:16" ht="12.75">
      <c r="A115" s="36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</row>
    <row r="116" spans="1:16" ht="12.75">
      <c r="A116" s="36"/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</row>
    <row r="117" spans="1:16" ht="12.75">
      <c r="A117" s="36"/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</row>
    <row r="118" spans="1:16" ht="12.75">
      <c r="A118" s="36"/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</row>
    <row r="119" spans="1:16" ht="12.75">
      <c r="A119" s="36"/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</row>
    <row r="120" spans="1:16" ht="12.75">
      <c r="A120" s="36"/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</row>
    <row r="121" spans="1:16" ht="12.75">
      <c r="A121" s="36"/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</row>
    <row r="122" spans="1:16" ht="12.75">
      <c r="A122" s="36"/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</row>
    <row r="123" spans="1:16" ht="12.75">
      <c r="A123" s="36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</row>
    <row r="124" spans="1:16" ht="12.75">
      <c r="A124" s="36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</row>
    <row r="125" spans="1:16" ht="12.75">
      <c r="A125" s="36"/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</row>
    <row r="126" spans="1:16" ht="12.75">
      <c r="A126" s="36"/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</row>
    <row r="127" spans="1:16" ht="12.75">
      <c r="A127" s="36"/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</row>
    <row r="128" spans="1:16" ht="12.75">
      <c r="A128" s="36"/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</row>
    <row r="129" spans="1:16" ht="12.75">
      <c r="A129" s="36"/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</row>
    <row r="130" spans="1:16" ht="12.75">
      <c r="A130" s="36"/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</row>
    <row r="131" spans="1:16" ht="12.75">
      <c r="A131" s="36"/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</row>
    <row r="132" spans="1:16" ht="12.75">
      <c r="A132" s="36"/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</row>
    <row r="133" spans="1:16" ht="12.75">
      <c r="A133" s="36"/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</row>
    <row r="134" spans="1:16" ht="12.75">
      <c r="A134" s="36"/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</row>
    <row r="135" spans="1:16" ht="12.75">
      <c r="A135" s="36"/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</row>
    <row r="136" spans="1:16" ht="12.75">
      <c r="A136" s="36"/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</row>
    <row r="137" spans="1:16" ht="12.75">
      <c r="A137" s="36"/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</row>
    <row r="138" spans="1:16" ht="12.75">
      <c r="A138" s="36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</row>
    <row r="139" spans="1:16" ht="12.75">
      <c r="A139" s="36"/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</row>
    <row r="140" spans="1:16" ht="12.75">
      <c r="A140" s="36"/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</row>
  </sheetData>
  <sheetProtection/>
  <mergeCells count="39">
    <mergeCell ref="H14:H15"/>
    <mergeCell ref="E22:E23"/>
    <mergeCell ref="F22:F23"/>
    <mergeCell ref="M12:M13"/>
    <mergeCell ref="N12:N13"/>
    <mergeCell ref="J12:J13"/>
    <mergeCell ref="A20:A31"/>
    <mergeCell ref="B14:B15"/>
    <mergeCell ref="E14:E15"/>
    <mergeCell ref="A14:A19"/>
    <mergeCell ref="C14:C19"/>
    <mergeCell ref="E2:M2"/>
    <mergeCell ref="E3:K3"/>
    <mergeCell ref="E4:K4"/>
    <mergeCell ref="A12:A13"/>
    <mergeCell ref="B12:B13"/>
    <mergeCell ref="A11:M11"/>
    <mergeCell ref="C12:C13"/>
    <mergeCell ref="D12:D13"/>
    <mergeCell ref="B54:M54"/>
    <mergeCell ref="I14:I15"/>
    <mergeCell ref="J14:J15"/>
    <mergeCell ref="B58:M58"/>
    <mergeCell ref="J22:J23"/>
    <mergeCell ref="K22:K23"/>
    <mergeCell ref="B22:B23"/>
    <mergeCell ref="K14:K15"/>
    <mergeCell ref="D20:D24"/>
    <mergeCell ref="H22:H23"/>
    <mergeCell ref="H9:N9"/>
    <mergeCell ref="J8:N8"/>
    <mergeCell ref="I7:N7"/>
    <mergeCell ref="H10:N10"/>
    <mergeCell ref="G22:G23"/>
    <mergeCell ref="C20:C24"/>
    <mergeCell ref="I22:I23"/>
    <mergeCell ref="F14:F15"/>
    <mergeCell ref="G14:G15"/>
    <mergeCell ref="D14:D19"/>
  </mergeCells>
  <printOptions/>
  <pageMargins left="1.1811023622047245" right="0.5905511811023623" top="0.3937007874015748" bottom="0.3937007874015748" header="0.5118110236220472" footer="0.5118110236220472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">
      <selection activeCell="I11" sqref="I11:I12"/>
    </sheetView>
  </sheetViews>
  <sheetFormatPr defaultColWidth="9.00390625" defaultRowHeight="12.75"/>
  <cols>
    <col min="1" max="1" width="4.25390625" style="0" customWidth="1"/>
    <col min="2" max="2" width="27.625" style="0" customWidth="1"/>
    <col min="3" max="4" width="7.875" style="0" customWidth="1"/>
    <col min="5" max="5" width="7.125" style="0" customWidth="1"/>
    <col min="6" max="6" width="7.875" style="0" customWidth="1"/>
    <col min="7" max="7" width="7.75390625" style="0" customWidth="1"/>
    <col min="8" max="8" width="8.125" style="0" customWidth="1"/>
    <col min="9" max="10" width="7.75390625" style="0" customWidth="1"/>
  </cols>
  <sheetData>
    <row r="1" spans="2:9" ht="12.75">
      <c r="B1" t="s">
        <v>33</v>
      </c>
      <c r="C1" s="21"/>
      <c r="D1" s="21"/>
      <c r="E1" s="21" t="s">
        <v>21</v>
      </c>
      <c r="F1" s="21"/>
      <c r="G1" s="21"/>
      <c r="H1" s="21"/>
      <c r="I1" s="21"/>
    </row>
    <row r="2" spans="3:10" ht="12.75">
      <c r="C2" s="72" t="s">
        <v>17</v>
      </c>
      <c r="D2" s="72"/>
      <c r="E2" s="72"/>
      <c r="F2" s="72"/>
      <c r="G2" s="72"/>
      <c r="H2" s="72"/>
      <c r="I2" s="72"/>
      <c r="J2" s="72"/>
    </row>
    <row r="3" spans="3:9" ht="12.75">
      <c r="C3" s="72" t="s">
        <v>18</v>
      </c>
      <c r="D3" s="72"/>
      <c r="E3" s="72"/>
      <c r="F3" s="72"/>
      <c r="G3" s="72"/>
      <c r="H3" s="72"/>
      <c r="I3" s="72"/>
    </row>
    <row r="4" spans="3:9" ht="12.75">
      <c r="C4" s="72" t="s">
        <v>22</v>
      </c>
      <c r="D4" s="72"/>
      <c r="E4" s="72"/>
      <c r="F4" s="72"/>
      <c r="G4" s="72"/>
      <c r="H4" s="72"/>
      <c r="I4" s="72"/>
    </row>
    <row r="6" ht="12.75" hidden="1"/>
    <row r="7" spans="1:10" ht="23.25" customHeight="1">
      <c r="A7" s="3"/>
      <c r="B7" s="83" t="s">
        <v>19</v>
      </c>
      <c r="C7" s="83"/>
      <c r="D7" s="83"/>
      <c r="E7" s="83"/>
      <c r="F7" s="83"/>
      <c r="G7" s="83"/>
      <c r="H7" s="83"/>
      <c r="I7" s="83"/>
      <c r="J7" s="83"/>
    </row>
    <row r="8" spans="2:10" ht="18.75" thickBot="1">
      <c r="B8" s="22" t="s">
        <v>20</v>
      </c>
      <c r="C8" s="22"/>
      <c r="D8" s="22"/>
      <c r="E8" s="22"/>
      <c r="F8" s="22"/>
      <c r="G8" s="22"/>
      <c r="H8" s="22"/>
      <c r="I8" s="22"/>
      <c r="J8" s="22"/>
    </row>
    <row r="9" spans="1:10" ht="46.5" customHeight="1" thickBot="1">
      <c r="A9" s="93" t="s">
        <v>1</v>
      </c>
      <c r="B9" s="93" t="s">
        <v>2</v>
      </c>
      <c r="C9" s="95" t="s">
        <v>3</v>
      </c>
      <c r="D9" s="95"/>
      <c r="E9" s="95"/>
      <c r="F9" s="95"/>
      <c r="G9" s="95"/>
      <c r="H9" s="95"/>
      <c r="I9" s="95"/>
      <c r="J9" s="84" t="s">
        <v>13</v>
      </c>
    </row>
    <row r="10" spans="1:10" ht="16.5" thickBot="1">
      <c r="A10" s="94"/>
      <c r="B10" s="94"/>
      <c r="C10" s="33">
        <v>2014</v>
      </c>
      <c r="D10" s="31">
        <v>2015</v>
      </c>
      <c r="E10" s="30">
        <v>2016</v>
      </c>
      <c r="F10" s="30">
        <v>2017</v>
      </c>
      <c r="G10" s="30">
        <v>2018</v>
      </c>
      <c r="H10" s="30">
        <v>2019</v>
      </c>
      <c r="I10" s="32">
        <v>2020</v>
      </c>
      <c r="J10" s="85"/>
    </row>
    <row r="11" spans="1:10" ht="48" customHeight="1">
      <c r="A11" s="96">
        <v>1</v>
      </c>
      <c r="B11" s="98" t="s">
        <v>4</v>
      </c>
      <c r="C11" s="79">
        <v>174.7</v>
      </c>
      <c r="D11" s="81">
        <f>400+128.9-128.9+62.5</f>
        <v>462.5</v>
      </c>
      <c r="E11" s="79">
        <v>150</v>
      </c>
      <c r="F11" s="79">
        <v>500</v>
      </c>
      <c r="G11" s="79">
        <v>250</v>
      </c>
      <c r="H11" s="79">
        <v>250</v>
      </c>
      <c r="I11" s="79">
        <v>250</v>
      </c>
      <c r="J11" s="29">
        <f>C11+D11+E11+F11+G11+H11+I11</f>
        <v>2037.2</v>
      </c>
    </row>
    <row r="12" spans="1:10" ht="12.75" hidden="1">
      <c r="A12" s="97"/>
      <c r="B12" s="87"/>
      <c r="C12" s="80"/>
      <c r="D12" s="82"/>
      <c r="E12" s="80"/>
      <c r="F12" s="80"/>
      <c r="G12" s="80"/>
      <c r="H12" s="80"/>
      <c r="I12" s="80"/>
      <c r="J12" s="19"/>
    </row>
    <row r="13" spans="1:10" ht="69" customHeight="1">
      <c r="A13" s="88">
        <v>2</v>
      </c>
      <c r="B13" s="7" t="s">
        <v>14</v>
      </c>
      <c r="C13" s="20">
        <v>204.9</v>
      </c>
      <c r="D13" s="18">
        <f aca="true" t="shared" si="0" ref="D13:I13">D17+D18</f>
        <v>278</v>
      </c>
      <c r="E13" s="18">
        <f t="shared" si="0"/>
        <v>200</v>
      </c>
      <c r="F13" s="18">
        <f t="shared" si="0"/>
        <v>150</v>
      </c>
      <c r="G13" s="18">
        <f t="shared" si="0"/>
        <v>350</v>
      </c>
      <c r="H13" s="18">
        <f t="shared" si="0"/>
        <v>350</v>
      </c>
      <c r="I13" s="18">
        <f t="shared" si="0"/>
        <v>350</v>
      </c>
      <c r="J13" s="19">
        <f aca="true" t="shared" si="1" ref="J13:J28">C13+D13+E13+F13+G13+H13+I13</f>
        <v>1882.9</v>
      </c>
    </row>
    <row r="14" spans="1:10" ht="16.5" customHeight="1" hidden="1" thickBot="1">
      <c r="A14" s="89"/>
      <c r="B14" s="8"/>
      <c r="C14" s="20"/>
      <c r="D14" s="18"/>
      <c r="E14" s="20"/>
      <c r="F14" s="20"/>
      <c r="G14" s="20"/>
      <c r="H14" s="20"/>
      <c r="I14" s="20"/>
      <c r="J14" s="19">
        <f t="shared" si="1"/>
        <v>0</v>
      </c>
    </row>
    <row r="15" spans="1:10" ht="15.75" customHeight="1" hidden="1">
      <c r="A15" s="89"/>
      <c r="B15" s="91" t="s">
        <v>5</v>
      </c>
      <c r="C15" s="78"/>
      <c r="D15" s="92"/>
      <c r="E15" s="78"/>
      <c r="F15" s="78"/>
      <c r="G15" s="78"/>
      <c r="H15" s="80"/>
      <c r="I15" s="80"/>
      <c r="J15" s="19">
        <f t="shared" si="1"/>
        <v>0</v>
      </c>
    </row>
    <row r="16" spans="1:10" ht="13.5" customHeight="1" hidden="1" thickBot="1">
      <c r="A16" s="89"/>
      <c r="B16" s="91"/>
      <c r="C16" s="78"/>
      <c r="D16" s="92"/>
      <c r="E16" s="78"/>
      <c r="F16" s="78"/>
      <c r="G16" s="78"/>
      <c r="H16" s="80"/>
      <c r="I16" s="80"/>
      <c r="J16" s="19">
        <f t="shared" si="1"/>
        <v>0</v>
      </c>
    </row>
    <row r="17" spans="1:10" ht="28.5" customHeight="1">
      <c r="A17" s="89"/>
      <c r="B17" s="8" t="s">
        <v>15</v>
      </c>
      <c r="C17" s="5">
        <v>204.9</v>
      </c>
      <c r="D17" s="4">
        <v>149</v>
      </c>
      <c r="E17" s="5">
        <v>120</v>
      </c>
      <c r="F17" s="5">
        <v>150</v>
      </c>
      <c r="G17" s="5">
        <v>350</v>
      </c>
      <c r="H17" s="20">
        <v>350</v>
      </c>
      <c r="I17" s="20">
        <v>350</v>
      </c>
      <c r="J17" s="19">
        <f t="shared" si="1"/>
        <v>1673.9</v>
      </c>
    </row>
    <row r="18" spans="1:10" ht="29.25" customHeight="1">
      <c r="A18" s="90"/>
      <c r="B18" s="8" t="s">
        <v>16</v>
      </c>
      <c r="C18" s="5"/>
      <c r="D18" s="4">
        <v>129</v>
      </c>
      <c r="E18" s="5">
        <v>80</v>
      </c>
      <c r="F18" s="5"/>
      <c r="G18" s="5"/>
      <c r="H18" s="20"/>
      <c r="I18" s="20"/>
      <c r="J18" s="19">
        <f t="shared" si="1"/>
        <v>209</v>
      </c>
    </row>
    <row r="19" spans="1:10" ht="15.75" hidden="1">
      <c r="A19" s="13"/>
      <c r="B19" s="6"/>
      <c r="C19" s="5"/>
      <c r="D19" s="4"/>
      <c r="E19" s="5"/>
      <c r="F19" s="5"/>
      <c r="G19" s="5"/>
      <c r="H19" s="20"/>
      <c r="I19" s="20"/>
      <c r="J19" s="19"/>
    </row>
    <row r="20" spans="1:10" ht="44.25" customHeight="1">
      <c r="A20" s="86">
        <v>3</v>
      </c>
      <c r="B20" s="87" t="s">
        <v>6</v>
      </c>
      <c r="C20" s="80">
        <v>452.8</v>
      </c>
      <c r="D20" s="82">
        <v>150</v>
      </c>
      <c r="E20" s="80">
        <v>150</v>
      </c>
      <c r="F20" s="80">
        <v>150</v>
      </c>
      <c r="G20" s="80">
        <v>400</v>
      </c>
      <c r="H20" s="80">
        <v>400</v>
      </c>
      <c r="I20" s="80">
        <v>400</v>
      </c>
      <c r="J20" s="19">
        <f t="shared" si="1"/>
        <v>2102.8</v>
      </c>
    </row>
    <row r="21" spans="1:10" ht="9" customHeight="1">
      <c r="A21" s="86"/>
      <c r="B21" s="87"/>
      <c r="C21" s="80"/>
      <c r="D21" s="82"/>
      <c r="E21" s="80"/>
      <c r="F21" s="80"/>
      <c r="G21" s="80"/>
      <c r="H21" s="80"/>
      <c r="I21" s="80"/>
      <c r="J21" s="19">
        <f t="shared" si="1"/>
        <v>0</v>
      </c>
    </row>
    <row r="22" spans="1:10" ht="36" customHeight="1">
      <c r="A22" s="14">
        <v>4</v>
      </c>
      <c r="B22" s="7" t="s">
        <v>7</v>
      </c>
      <c r="C22" s="20">
        <v>0</v>
      </c>
      <c r="D22" s="18"/>
      <c r="E22" s="20">
        <v>500</v>
      </c>
      <c r="F22" s="20">
        <v>496</v>
      </c>
      <c r="G22" s="20">
        <v>0</v>
      </c>
      <c r="H22" s="20">
        <v>0</v>
      </c>
      <c r="I22" s="20">
        <v>0</v>
      </c>
      <c r="J22" s="19">
        <f t="shared" si="1"/>
        <v>996</v>
      </c>
    </row>
    <row r="23" spans="1:10" ht="51.75" customHeight="1">
      <c r="A23" s="14">
        <v>5</v>
      </c>
      <c r="B23" s="7" t="s">
        <v>8</v>
      </c>
      <c r="C23" s="20">
        <v>0</v>
      </c>
      <c r="D23" s="18">
        <v>0</v>
      </c>
      <c r="E23" s="20">
        <v>0</v>
      </c>
      <c r="F23" s="20">
        <v>0</v>
      </c>
      <c r="G23" s="20">
        <v>100</v>
      </c>
      <c r="H23" s="20">
        <v>100</v>
      </c>
      <c r="I23" s="20">
        <v>100</v>
      </c>
      <c r="J23" s="19">
        <f t="shared" si="1"/>
        <v>300</v>
      </c>
    </row>
    <row r="24" spans="1:10" ht="80.25" customHeight="1">
      <c r="A24" s="14">
        <v>6</v>
      </c>
      <c r="B24" s="7" t="s">
        <v>9</v>
      </c>
      <c r="C24" s="20">
        <v>0</v>
      </c>
      <c r="D24" s="18">
        <v>0</v>
      </c>
      <c r="E24" s="20">
        <v>0</v>
      </c>
      <c r="F24" s="20">
        <v>0</v>
      </c>
      <c r="G24" s="20">
        <v>600</v>
      </c>
      <c r="H24" s="20">
        <v>600</v>
      </c>
      <c r="I24" s="20">
        <v>600</v>
      </c>
      <c r="J24" s="19">
        <f t="shared" si="1"/>
        <v>1800</v>
      </c>
    </row>
    <row r="25" spans="1:10" ht="49.5" customHeight="1">
      <c r="A25" s="14">
        <v>7</v>
      </c>
      <c r="B25" s="7" t="s">
        <v>10</v>
      </c>
      <c r="C25" s="20">
        <v>0</v>
      </c>
      <c r="D25" s="18">
        <v>0</v>
      </c>
      <c r="E25" s="20">
        <v>0</v>
      </c>
      <c r="F25" s="20">
        <v>0</v>
      </c>
      <c r="G25" s="20">
        <v>250</v>
      </c>
      <c r="H25" s="20">
        <v>250</v>
      </c>
      <c r="I25" s="20">
        <v>250</v>
      </c>
      <c r="J25" s="19">
        <f t="shared" si="1"/>
        <v>750</v>
      </c>
    </row>
    <row r="26" spans="1:10" ht="40.5" customHeight="1" thickBot="1">
      <c r="A26" s="12">
        <v>8</v>
      </c>
      <c r="B26" s="15" t="s">
        <v>11</v>
      </c>
      <c r="C26" s="23">
        <v>0</v>
      </c>
      <c r="D26" s="24">
        <v>0</v>
      </c>
      <c r="E26" s="23">
        <v>0</v>
      </c>
      <c r="F26" s="23">
        <v>0</v>
      </c>
      <c r="G26" s="23">
        <v>1500</v>
      </c>
      <c r="H26" s="23">
        <v>1500</v>
      </c>
      <c r="I26" s="23">
        <v>1500</v>
      </c>
      <c r="J26" s="25">
        <f t="shared" si="1"/>
        <v>4500</v>
      </c>
    </row>
    <row r="27" spans="1:11" ht="28.5" customHeight="1" thickBot="1">
      <c r="A27" s="16"/>
      <c r="B27" s="17" t="s">
        <v>12</v>
      </c>
      <c r="C27" s="26">
        <f aca="true" t="shared" si="2" ref="C27:I27">C11+C13+C20+C22+C23+C24+C25+C26</f>
        <v>832.4000000000001</v>
      </c>
      <c r="D27" s="27">
        <f t="shared" si="2"/>
        <v>890.5</v>
      </c>
      <c r="E27" s="26">
        <f t="shared" si="2"/>
        <v>1000</v>
      </c>
      <c r="F27" s="26">
        <f t="shared" si="2"/>
        <v>1296</v>
      </c>
      <c r="G27" s="26">
        <f t="shared" si="2"/>
        <v>3450</v>
      </c>
      <c r="H27" s="26">
        <f t="shared" si="2"/>
        <v>3450</v>
      </c>
      <c r="I27" s="26">
        <f t="shared" si="2"/>
        <v>3450</v>
      </c>
      <c r="J27" s="28">
        <f t="shared" si="1"/>
        <v>14368.9</v>
      </c>
      <c r="K27" s="9"/>
    </row>
    <row r="28" spans="1:10" ht="16.5" hidden="1" thickBot="1">
      <c r="A28" s="1"/>
      <c r="B28" s="2" t="s">
        <v>12</v>
      </c>
      <c r="C28" s="10">
        <v>832.4</v>
      </c>
      <c r="D28" s="10">
        <v>1196</v>
      </c>
      <c r="E28" s="10">
        <v>1296</v>
      </c>
      <c r="F28" s="10">
        <v>1296</v>
      </c>
      <c r="G28" s="10">
        <v>3450</v>
      </c>
      <c r="H28" s="10">
        <v>3450</v>
      </c>
      <c r="I28" s="10">
        <v>3450</v>
      </c>
      <c r="J28" s="11">
        <f t="shared" si="1"/>
        <v>14970.4</v>
      </c>
    </row>
  </sheetData>
  <sheetProtection/>
  <mergeCells count="35">
    <mergeCell ref="A13:A18"/>
    <mergeCell ref="B15:B16"/>
    <mergeCell ref="C15:C16"/>
    <mergeCell ref="D15:D16"/>
    <mergeCell ref="E15:E16"/>
    <mergeCell ref="A9:A10"/>
    <mergeCell ref="B9:B10"/>
    <mergeCell ref="C9:I9"/>
    <mergeCell ref="A11:A12"/>
    <mergeCell ref="B11:B12"/>
    <mergeCell ref="H20:H21"/>
    <mergeCell ref="I20:I21"/>
    <mergeCell ref="G11:G12"/>
    <mergeCell ref="H11:H12"/>
    <mergeCell ref="I11:I12"/>
    <mergeCell ref="G15:G16"/>
    <mergeCell ref="H15:H16"/>
    <mergeCell ref="I15:I16"/>
    <mergeCell ref="C3:I3"/>
    <mergeCell ref="C4:I4"/>
    <mergeCell ref="C2:J2"/>
    <mergeCell ref="A20:A21"/>
    <mergeCell ref="B20:B21"/>
    <mergeCell ref="C20:C21"/>
    <mergeCell ref="D20:D21"/>
    <mergeCell ref="E20:E21"/>
    <mergeCell ref="F20:F21"/>
    <mergeCell ref="G20:G21"/>
    <mergeCell ref="F15:F16"/>
    <mergeCell ref="C11:C12"/>
    <mergeCell ref="D11:D12"/>
    <mergeCell ref="E11:E12"/>
    <mergeCell ref="F11:F12"/>
    <mergeCell ref="B7:J7"/>
    <mergeCell ref="J9:J10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Комфин</dc:creator>
  <cp:keywords/>
  <dc:description/>
  <cp:lastModifiedBy>finotd</cp:lastModifiedBy>
  <cp:lastPrinted>2019-11-18T08:08:14Z</cp:lastPrinted>
  <dcterms:created xsi:type="dcterms:W3CDTF">2015-10-13T06:52:14Z</dcterms:created>
  <dcterms:modified xsi:type="dcterms:W3CDTF">2019-11-19T13:25:20Z</dcterms:modified>
  <cp:category/>
  <cp:version/>
  <cp:contentType/>
  <cp:contentStatus/>
</cp:coreProperties>
</file>