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<sst xmlns="http://schemas.openxmlformats.org/spreadsheetml/2006/main" count="52" uniqueCount="42">
  <si>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п/п</t>
  </si>
  <si>
    <t>Наименование мероприятия</t>
  </si>
  <si>
    <t>Источники финансирования</t>
  </si>
  <si>
    <t>(тыс.руб.)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</si>
  <si>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</si>
  <si>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</si>
  <si>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</si>
  <si>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</si>
  <si>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</si>
  <si>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</si>
  <si>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</si>
  <si>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</si>
  <si>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</si>
  <si>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</si>
  <si>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</si>
  <si>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всего</t>
  </si>
  <si>
    <t>6.</t>
  </si>
  <si>
    <t>Мероприятия по реализации "Дорожной карты"</t>
  </si>
  <si>
    <t>Основное мероприятие "Сохранение и развитие музейного дела"</t>
  </si>
  <si>
    <t>1.1.</t>
  </si>
  <si>
    <t>Основное мероприятие "Развитие общедоступных библиотек"</t>
  </si>
  <si>
    <t>итого</t>
  </si>
  <si>
    <t>2.1.</t>
  </si>
  <si>
    <t>Основное мероприятие "Обеспечение деятельности учреждений культурно-досугового типа"</t>
  </si>
  <si>
    <t>3.1.</t>
  </si>
  <si>
    <t>Основное мероприятие "Организация и проведение мероприятий искусства и кинематографии"</t>
  </si>
  <si>
    <t>5.1.</t>
  </si>
  <si>
    <t>Основное мероприятие "Организация общегородских культурно-массовых мероприятий"</t>
  </si>
  <si>
    <t>4.1.</t>
  </si>
  <si>
    <t>ВСЕГО  в т.ч. числе</t>
  </si>
  <si>
    <t>РАЗДЕЛ 4 "ПЕРЕЧЕНЬ ОСНОВНЫХ МЕРОПРИЯТИЙ ПРОГРАММЫ"</t>
  </si>
  <si>
    <t>Ответственный исполнитель программы             (соисполнитель)</t>
  </si>
  <si>
    <t>Отдел культуры, спорта и связей с общественностью администрации (Малоярославецкая городская библиотека)</t>
  </si>
  <si>
    <t>Отдел культуры, спорта и связей с общественностью администрации (МБУК "Огонек")</t>
  </si>
  <si>
    <t>Отдел культуры, спорта и связей с общественностью администрации (МБУК "Центр Российского Кино")</t>
  </si>
  <si>
    <t>Отдел культуры, спорта и связей с общественностью администрации (МБУК "Огонек", МБУК "Центр Российского Кино")</t>
  </si>
  <si>
    <t>Отдел культуры, спорта и связей с общественностью администрации (МБУК "Музей1812г.",МБУК "Музейно-выставочный центр",МБУК "Городская картинная галерея", МКУК Музей истории и краеведения )</t>
  </si>
  <si>
    <t>Отдел культуры, спорта и связей с общественностью администрации (МБУК "Музей1812г.",МБУК "Музейно-выставочный центр",МБУК "Городская картинная галерея", МКУК Музей истории и краеведения, МКУК Городская библиотека, МБУК "Огонек",МБУК "Центр Российского Кино)</t>
  </si>
  <si>
    <t xml:space="preserve">Приложение №1 </t>
  </si>
  <si>
    <t xml:space="preserve">                                                                                       к постановлению администрации</t>
  </si>
  <si>
    <t>МО ГП "Город Малоярославец"</t>
  </si>
  <si>
    <t xml:space="preserve">                                                                                                     от 29.11.2018                     №1347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</si>
</sst>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 horizontal="left" vertical="justify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4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7">
      <selection activeCell="R14" sqref="R14"/>
    </sheetView>
  </sheetViews>
  <sheetFormatPr defaultColWidth="9.00390625" defaultRowHeight="12.75"/>
  <cols>
    <col min="1" max="1" width="5.25390625" style="0" customWidth="1"/>
    <col min="2" max="2" width="57.625" style="0" customWidth="1"/>
    <col min="3" max="3" width="20.75390625" style="0" hidden="1" customWidth="1"/>
    <col min="4" max="4" width="6.25390625" style="0" hidden="1" customWidth="1"/>
    <col min="5" max="5" width="7.375" style="0" hidden="1" customWidth="1"/>
    <col min="6" max="6" width="7.00390625" style="0" hidden="1" customWidth="1"/>
    <col min="7" max="7" width="6.75390625" style="0" hidden="1" customWidth="1"/>
    <col min="8" max="8" width="7.00390625" style="0" hidden="1" customWidth="1"/>
    <col min="9" max="9" width="13.375" style="0" customWidth="1"/>
    <col min="10" max="10" width="6.75390625" style="0" hidden="1" customWidth="1"/>
    <col min="11" max="12" width="7.00390625" style="0" hidden="1" customWidth="1"/>
    <col min="13" max="13" width="10.625" style="0" customWidth="1"/>
  </cols>
  <sheetData>
    <row r="1" spans="8:12" ht="12.75" hidden="1">
      <c r="H1" s="56"/>
      <c r="I1" s="56"/>
      <c r="J1" s="56"/>
      <c r="K1" s="56"/>
      <c r="L1" s="46"/>
    </row>
    <row r="2" spans="8:13" ht="12.75" hidden="1">
      <c r="H2" s="16"/>
      <c r="I2" s="16"/>
      <c r="J2" s="16"/>
      <c r="K2" s="16"/>
      <c r="L2" s="16"/>
      <c r="M2" s="17"/>
    </row>
    <row r="3" spans="8:13" ht="12.75" hidden="1">
      <c r="H3" s="57"/>
      <c r="I3" s="57"/>
      <c r="J3" s="57"/>
      <c r="K3" s="57"/>
      <c r="L3" s="47"/>
      <c r="M3" s="17"/>
    </row>
    <row r="4" spans="8:13" ht="12.75" hidden="1">
      <c r="H4" s="57"/>
      <c r="I4" s="57"/>
      <c r="J4" s="57"/>
      <c r="K4" s="57"/>
      <c r="L4" s="47"/>
      <c r="M4" s="17"/>
    </row>
    <row r="5" spans="8:13" ht="12.75">
      <c r="H5" s="47"/>
      <c r="I5" s="47"/>
      <c r="J5" s="47"/>
      <c r="K5" s="47"/>
      <c r="L5" s="47"/>
      <c r="M5" s="17"/>
    </row>
    <row r="6" spans="8:13" ht="12.75">
      <c r="H6" s="47"/>
      <c r="I6" s="47"/>
      <c r="J6" s="47"/>
      <c r="K6" s="47"/>
      <c r="L6" s="47"/>
      <c r="M6" s="17"/>
    </row>
    <row r="7" spans="8:13" ht="12.75">
      <c r="H7" s="47"/>
      <c r="I7" s="47" t="s">
        <v>38</v>
      </c>
      <c r="J7" s="47"/>
      <c r="K7" s="47"/>
      <c r="L7" s="47"/>
      <c r="M7" s="17"/>
    </row>
    <row r="8" spans="2:13" ht="12.75">
      <c r="B8" s="50" t="s">
        <v>39</v>
      </c>
      <c r="C8" s="50"/>
      <c r="D8" s="50"/>
      <c r="E8" s="50"/>
      <c r="F8" s="50"/>
      <c r="G8" s="50"/>
      <c r="H8" s="16"/>
      <c r="I8" s="16"/>
      <c r="J8" s="16"/>
      <c r="K8" s="16"/>
      <c r="L8" s="16"/>
      <c r="M8" s="16"/>
    </row>
    <row r="9" spans="2:13" ht="12.75">
      <c r="B9" s="52" t="s">
        <v>40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2:13" ht="12.75">
      <c r="B10" t="s">
        <v>41</v>
      </c>
      <c r="H10" s="47"/>
      <c r="I10" s="47"/>
      <c r="J10" s="47"/>
      <c r="K10" s="47"/>
      <c r="L10" s="47"/>
      <c r="M10" s="17"/>
    </row>
    <row r="11" spans="8:13" ht="12.75">
      <c r="H11" s="47"/>
      <c r="I11" s="47"/>
      <c r="J11" s="47"/>
      <c r="K11" s="47"/>
      <c r="L11" s="47"/>
      <c r="M11" s="17"/>
    </row>
    <row r="12" spans="2:12" ht="12.75">
      <c r="B12" s="55" t="s">
        <v>30</v>
      </c>
      <c r="C12" s="55"/>
      <c r="D12" s="55"/>
      <c r="E12" s="55"/>
      <c r="F12" s="55"/>
      <c r="G12" s="55"/>
      <c r="H12" s="55"/>
      <c r="I12" s="55"/>
      <c r="J12" s="55"/>
      <c r="K12" s="55"/>
      <c r="L12" s="45"/>
    </row>
    <row r="13" spans="8:13" ht="12.75">
      <c r="H13" s="51"/>
      <c r="I13" s="51"/>
      <c r="J13" s="51"/>
      <c r="M13" t="s">
        <v>3</v>
      </c>
    </row>
    <row r="14" spans="1:13" ht="89.25">
      <c r="A14" s="2" t="s">
        <v>0</v>
      </c>
      <c r="B14" s="3" t="s">
        <v>1</v>
      </c>
      <c r="C14" s="12" t="s">
        <v>31</v>
      </c>
      <c r="D14" s="4" t="s">
        <v>2</v>
      </c>
      <c r="E14" s="3">
        <v>2014</v>
      </c>
      <c r="F14" s="3">
        <v>2015</v>
      </c>
      <c r="G14" s="3">
        <v>2016</v>
      </c>
      <c r="H14" s="3">
        <v>2017</v>
      </c>
      <c r="I14" s="40">
        <v>2018</v>
      </c>
      <c r="J14" s="3">
        <v>2019</v>
      </c>
      <c r="K14" s="3">
        <v>2020</v>
      </c>
      <c r="L14" s="3">
        <v>2021</v>
      </c>
      <c r="M14" s="1" t="s">
        <v>15</v>
      </c>
    </row>
    <row r="15" spans="1:17" ht="20.25" customHeight="1">
      <c r="A15" s="18" t="s">
        <v>4</v>
      </c>
      <c r="B15" s="19" t="s">
        <v>18</v>
      </c>
      <c r="C15" s="53" t="s">
        <v>36</v>
      </c>
      <c r="D15" s="20" t="s">
        <v>21</v>
      </c>
      <c r="E15" s="5">
        <f>E16</f>
        <v>18525</v>
      </c>
      <c r="F15" s="5">
        <f aca="true" t="shared" si="0" ref="F15:M15">F16</f>
        <v>17925</v>
      </c>
      <c r="G15" s="5">
        <f t="shared" si="0"/>
        <v>17943</v>
      </c>
      <c r="H15" s="5">
        <f t="shared" si="0"/>
        <v>22965</v>
      </c>
      <c r="I15" s="41">
        <f t="shared" si="0"/>
        <v>18934.6</v>
      </c>
      <c r="J15" s="5">
        <f t="shared" si="0"/>
        <v>16337</v>
      </c>
      <c r="K15" s="5">
        <f t="shared" si="0"/>
        <v>16337</v>
      </c>
      <c r="L15" s="5">
        <f>L16</f>
        <v>16337</v>
      </c>
      <c r="M15" s="5">
        <f t="shared" si="0"/>
        <v>145303.6</v>
      </c>
      <c r="N15" s="11"/>
      <c r="O15" s="11"/>
      <c r="P15" s="21"/>
      <c r="Q15" s="11"/>
    </row>
    <row r="16" spans="1:17" ht="53.25" customHeight="1">
      <c r="A16" s="22" t="s">
        <v>19</v>
      </c>
      <c r="B16" s="23" t="s">
        <v>9</v>
      </c>
      <c r="C16" s="54"/>
      <c r="D16" s="24" t="s">
        <v>14</v>
      </c>
      <c r="E16" s="6">
        <v>18525</v>
      </c>
      <c r="F16" s="6">
        <v>17925</v>
      </c>
      <c r="G16" s="6">
        <v>17943</v>
      </c>
      <c r="H16" s="6">
        <v>22965</v>
      </c>
      <c r="I16" s="42">
        <f>17312+1390+134+98.6</f>
        <v>18934.6</v>
      </c>
      <c r="J16" s="6">
        <v>16337</v>
      </c>
      <c r="K16" s="6">
        <v>16337</v>
      </c>
      <c r="L16" s="6">
        <v>16337</v>
      </c>
      <c r="M16" s="6">
        <f>E16+F16+G16+H16+I16+J16+K16+L16</f>
        <v>145303.6</v>
      </c>
      <c r="N16" s="11"/>
      <c r="O16" s="11"/>
      <c r="P16" s="11"/>
      <c r="Q16" s="11"/>
    </row>
    <row r="17" spans="1:17" ht="26.25" customHeight="1" hidden="1">
      <c r="A17" s="25" t="s">
        <v>5</v>
      </c>
      <c r="B17" s="19" t="s">
        <v>20</v>
      </c>
      <c r="C17" s="53" t="s">
        <v>32</v>
      </c>
      <c r="D17" s="26" t="s">
        <v>21</v>
      </c>
      <c r="E17" s="7">
        <f>E18</f>
        <v>7426</v>
      </c>
      <c r="F17" s="7">
        <f aca="true" t="shared" si="1" ref="F17:M17">F18</f>
        <v>6212</v>
      </c>
      <c r="G17" s="7">
        <f t="shared" si="1"/>
        <v>6133</v>
      </c>
      <c r="H17" s="7">
        <f t="shared" si="1"/>
        <v>7517</v>
      </c>
      <c r="I17" s="43">
        <f t="shared" si="1"/>
        <v>7663</v>
      </c>
      <c r="J17" s="7">
        <f t="shared" si="1"/>
        <v>6761</v>
      </c>
      <c r="K17" s="7">
        <f t="shared" si="1"/>
        <v>6761</v>
      </c>
      <c r="L17" s="7">
        <f>L18</f>
        <v>6761</v>
      </c>
      <c r="M17" s="7">
        <f t="shared" si="1"/>
        <v>55234</v>
      </c>
      <c r="N17" s="11"/>
      <c r="O17" s="11"/>
      <c r="P17" s="11"/>
      <c r="Q17" s="11"/>
    </row>
    <row r="18" spans="1:17" ht="57.75" customHeight="1" hidden="1">
      <c r="A18" s="27" t="s">
        <v>22</v>
      </c>
      <c r="B18" s="28" t="s">
        <v>10</v>
      </c>
      <c r="C18" s="54"/>
      <c r="D18" s="24" t="s">
        <v>14</v>
      </c>
      <c r="E18" s="6">
        <v>7426</v>
      </c>
      <c r="F18" s="6">
        <v>6212</v>
      </c>
      <c r="G18" s="6">
        <v>6133</v>
      </c>
      <c r="H18" s="6">
        <v>7517</v>
      </c>
      <c r="I18" s="42">
        <f>6761+902</f>
        <v>7663</v>
      </c>
      <c r="J18" s="6">
        <v>6761</v>
      </c>
      <c r="K18" s="6">
        <v>6761</v>
      </c>
      <c r="L18" s="6">
        <v>6761</v>
      </c>
      <c r="M18" s="6">
        <f>E18+F18+G18+H18+I18+J18+K18+L18</f>
        <v>55234</v>
      </c>
      <c r="N18" s="11"/>
      <c r="O18" s="11"/>
      <c r="P18" s="11"/>
      <c r="Q18" s="11"/>
    </row>
    <row r="19" spans="1:17" ht="39.75" customHeight="1" hidden="1">
      <c r="A19" s="29"/>
      <c r="B19" s="28"/>
      <c r="C19" s="30"/>
      <c r="D19" s="24"/>
      <c r="E19" s="6"/>
      <c r="F19" s="6"/>
      <c r="G19" s="6"/>
      <c r="H19" s="6"/>
      <c r="I19" s="42"/>
      <c r="J19" s="6"/>
      <c r="K19" s="6"/>
      <c r="L19" s="6"/>
      <c r="M19" s="6"/>
      <c r="N19" s="11"/>
      <c r="O19" s="11"/>
      <c r="P19" s="11"/>
      <c r="Q19" s="11"/>
    </row>
    <row r="20" spans="1:17" ht="26.25" customHeight="1">
      <c r="A20" s="31" t="s">
        <v>6</v>
      </c>
      <c r="B20" s="32" t="s">
        <v>23</v>
      </c>
      <c r="C20" s="53" t="s">
        <v>33</v>
      </c>
      <c r="D20" s="20" t="s">
        <v>21</v>
      </c>
      <c r="E20" s="8">
        <f>E21</f>
        <v>12322</v>
      </c>
      <c r="F20" s="8">
        <f aca="true" t="shared" si="2" ref="F20:M20">F21</f>
        <v>11397</v>
      </c>
      <c r="G20" s="8">
        <f t="shared" si="2"/>
        <v>10612</v>
      </c>
      <c r="H20" s="8">
        <f t="shared" si="2"/>
        <v>13137</v>
      </c>
      <c r="I20" s="44">
        <f t="shared" si="2"/>
        <v>12299</v>
      </c>
      <c r="J20" s="8">
        <f t="shared" si="2"/>
        <v>11362</v>
      </c>
      <c r="K20" s="8">
        <f t="shared" si="2"/>
        <v>11362</v>
      </c>
      <c r="L20" s="8">
        <f>L21</f>
        <v>11362</v>
      </c>
      <c r="M20" s="8">
        <f t="shared" si="2"/>
        <v>93853</v>
      </c>
      <c r="N20" s="11"/>
      <c r="O20" s="11"/>
      <c r="P20" s="11"/>
      <c r="Q20" s="11"/>
    </row>
    <row r="21" spans="1:17" ht="54" customHeight="1">
      <c r="A21" s="33" t="s">
        <v>24</v>
      </c>
      <c r="B21" s="28" t="s">
        <v>11</v>
      </c>
      <c r="C21" s="54"/>
      <c r="D21" s="24" t="s">
        <v>14</v>
      </c>
      <c r="E21" s="6">
        <v>12322</v>
      </c>
      <c r="F21" s="6">
        <v>11397</v>
      </c>
      <c r="G21" s="6">
        <v>10612</v>
      </c>
      <c r="H21" s="6">
        <v>13137</v>
      </c>
      <c r="I21" s="42">
        <f>11362+853+84</f>
        <v>12299</v>
      </c>
      <c r="J21" s="6">
        <v>11362</v>
      </c>
      <c r="K21" s="6">
        <v>11362</v>
      </c>
      <c r="L21" s="6">
        <f>11362</f>
        <v>11362</v>
      </c>
      <c r="M21" s="6">
        <f>E21+F21+G21+H21+I21+J21+K21+L21</f>
        <v>93853</v>
      </c>
      <c r="N21" s="11"/>
      <c r="O21" s="11"/>
      <c r="P21" s="11"/>
      <c r="Q21" s="11"/>
    </row>
    <row r="22" spans="1:17" ht="42.75" customHeight="1" hidden="1">
      <c r="A22" s="34"/>
      <c r="B22" s="28"/>
      <c r="C22" s="30"/>
      <c r="D22" s="24"/>
      <c r="E22" s="6"/>
      <c r="F22" s="6"/>
      <c r="G22" s="6"/>
      <c r="H22" s="6"/>
      <c r="I22" s="42"/>
      <c r="J22" s="6"/>
      <c r="K22" s="6"/>
      <c r="L22" s="6"/>
      <c r="M22" s="6"/>
      <c r="N22" s="11"/>
      <c r="O22" s="11"/>
      <c r="P22" s="11"/>
      <c r="Q22" s="11"/>
    </row>
    <row r="23" spans="1:17" ht="32.25" customHeight="1">
      <c r="A23" s="35" t="s">
        <v>7</v>
      </c>
      <c r="B23" s="32" t="s">
        <v>25</v>
      </c>
      <c r="C23" s="53" t="s">
        <v>34</v>
      </c>
      <c r="D23" s="20" t="s">
        <v>21</v>
      </c>
      <c r="E23" s="8">
        <f>E24</f>
        <v>10318</v>
      </c>
      <c r="F23" s="8">
        <f aca="true" t="shared" si="3" ref="F23:M23">F24</f>
        <v>9378</v>
      </c>
      <c r="G23" s="8">
        <f t="shared" si="3"/>
        <v>12032</v>
      </c>
      <c r="H23" s="8">
        <f t="shared" si="3"/>
        <v>13906</v>
      </c>
      <c r="I23" s="44">
        <f t="shared" si="3"/>
        <v>13096.5</v>
      </c>
      <c r="J23" s="8">
        <f t="shared" si="3"/>
        <v>12878</v>
      </c>
      <c r="K23" s="8">
        <f t="shared" si="3"/>
        <v>12878</v>
      </c>
      <c r="L23" s="8">
        <f>L24</f>
        <v>12878</v>
      </c>
      <c r="M23" s="8">
        <f t="shared" si="3"/>
        <v>97364.5</v>
      </c>
      <c r="N23" s="11"/>
      <c r="O23" s="11"/>
      <c r="P23" s="11"/>
      <c r="Q23" s="11"/>
    </row>
    <row r="24" spans="1:17" ht="49.5" customHeight="1">
      <c r="A24" s="33" t="s">
        <v>28</v>
      </c>
      <c r="B24" s="23" t="s">
        <v>12</v>
      </c>
      <c r="C24" s="54"/>
      <c r="D24" s="24" t="s">
        <v>14</v>
      </c>
      <c r="E24" s="6">
        <v>10318</v>
      </c>
      <c r="F24" s="6">
        <v>9378</v>
      </c>
      <c r="G24" s="6">
        <v>12032</v>
      </c>
      <c r="H24" s="6">
        <v>13906</v>
      </c>
      <c r="I24" s="42">
        <f>12878+200+18.5</f>
        <v>13096.5</v>
      </c>
      <c r="J24" s="6">
        <v>12878</v>
      </c>
      <c r="K24" s="6">
        <v>12878</v>
      </c>
      <c r="L24" s="6">
        <f>12878</f>
        <v>12878</v>
      </c>
      <c r="M24" s="6">
        <f>E24+F24+G24+H24+I24+J24+K24+L24</f>
        <v>97364.5</v>
      </c>
      <c r="N24" s="11"/>
      <c r="O24" s="11"/>
      <c r="P24" s="11"/>
      <c r="Q24" s="11"/>
    </row>
    <row r="25" spans="1:17" ht="36" customHeight="1" hidden="1">
      <c r="A25" s="34"/>
      <c r="B25" s="36"/>
      <c r="C25" s="37"/>
      <c r="D25" s="24"/>
      <c r="E25" s="6"/>
      <c r="F25" s="6"/>
      <c r="G25" s="6"/>
      <c r="H25" s="6"/>
      <c r="I25" s="42"/>
      <c r="J25" s="6"/>
      <c r="K25" s="6"/>
      <c r="L25" s="6"/>
      <c r="M25" s="6"/>
      <c r="N25" s="11"/>
      <c r="O25" s="11"/>
      <c r="P25" s="11"/>
      <c r="Q25" s="11"/>
    </row>
    <row r="26" spans="1:17" ht="35.25" customHeight="1">
      <c r="A26" s="35" t="s">
        <v>8</v>
      </c>
      <c r="B26" s="32" t="s">
        <v>27</v>
      </c>
      <c r="C26" s="53" t="s">
        <v>35</v>
      </c>
      <c r="D26" s="20" t="s">
        <v>21</v>
      </c>
      <c r="E26" s="8">
        <f>E27</f>
        <v>841</v>
      </c>
      <c r="F26" s="8">
        <f aca="true" t="shared" si="4" ref="F26:M26">F27</f>
        <v>630</v>
      </c>
      <c r="G26" s="8">
        <f t="shared" si="4"/>
        <v>573</v>
      </c>
      <c r="H26" s="8">
        <f t="shared" si="4"/>
        <v>632</v>
      </c>
      <c r="I26" s="44">
        <f t="shared" si="4"/>
        <v>731.4</v>
      </c>
      <c r="J26" s="8">
        <f t="shared" si="4"/>
        <v>640</v>
      </c>
      <c r="K26" s="8">
        <f t="shared" si="4"/>
        <v>640</v>
      </c>
      <c r="L26" s="8">
        <f>640</f>
        <v>640</v>
      </c>
      <c r="M26" s="8">
        <f t="shared" si="4"/>
        <v>5327.4</v>
      </c>
      <c r="N26" s="11"/>
      <c r="O26" s="11"/>
      <c r="P26" s="11"/>
      <c r="Q26" s="11"/>
    </row>
    <row r="27" spans="1:17" ht="32.25" customHeight="1">
      <c r="A27" s="33" t="s">
        <v>26</v>
      </c>
      <c r="B27" s="28" t="s">
        <v>13</v>
      </c>
      <c r="C27" s="54"/>
      <c r="D27" s="24" t="s">
        <v>14</v>
      </c>
      <c r="E27" s="6">
        <v>841</v>
      </c>
      <c r="F27" s="6">
        <v>630</v>
      </c>
      <c r="G27" s="6">
        <v>573</v>
      </c>
      <c r="H27" s="6">
        <v>632</v>
      </c>
      <c r="I27" s="42">
        <f>640+90+100-98.6</f>
        <v>731.4</v>
      </c>
      <c r="J27" s="6">
        <f>640</f>
        <v>640</v>
      </c>
      <c r="K27" s="6">
        <v>640</v>
      </c>
      <c r="L27" s="6">
        <v>640</v>
      </c>
      <c r="M27" s="6">
        <f>E27+F27+G27+H27+I27+J27+K27+L27</f>
        <v>5327.4</v>
      </c>
      <c r="N27" s="11"/>
      <c r="O27" s="11"/>
      <c r="P27" s="11"/>
      <c r="Q27" s="11"/>
    </row>
    <row r="28" spans="1:17" ht="123.75" customHeight="1" hidden="1">
      <c r="A28" s="35" t="s">
        <v>16</v>
      </c>
      <c r="B28" s="32" t="s">
        <v>17</v>
      </c>
      <c r="C28" s="15" t="s">
        <v>37</v>
      </c>
      <c r="D28" s="24" t="s">
        <v>14</v>
      </c>
      <c r="E28" s="6"/>
      <c r="F28" s="6"/>
      <c r="G28" s="6"/>
      <c r="H28" s="8"/>
      <c r="I28" s="44"/>
      <c r="J28" s="8">
        <v>2000</v>
      </c>
      <c r="K28" s="8">
        <v>2000</v>
      </c>
      <c r="L28" s="8">
        <v>2000</v>
      </c>
      <c r="M28" s="8">
        <f>E28+F28+G28+H28+I28+J28+K28+L28</f>
        <v>6000</v>
      </c>
      <c r="N28" s="11"/>
      <c r="O28" s="11"/>
      <c r="P28" s="11"/>
      <c r="Q28" s="11"/>
    </row>
    <row r="29" spans="1:17" ht="17.25" customHeight="1">
      <c r="A29" s="38"/>
      <c r="B29" s="13" t="s">
        <v>29</v>
      </c>
      <c r="C29" s="14"/>
      <c r="D29" s="39"/>
      <c r="E29" s="8">
        <f aca="true" t="shared" si="5" ref="E29:M29">E30</f>
        <v>49432</v>
      </c>
      <c r="F29" s="8">
        <f t="shared" si="5"/>
        <v>45542</v>
      </c>
      <c r="G29" s="8">
        <f t="shared" si="5"/>
        <v>47293</v>
      </c>
      <c r="H29" s="8">
        <f t="shared" si="5"/>
        <v>58157</v>
      </c>
      <c r="I29" s="44">
        <f t="shared" si="5"/>
        <v>52724.5</v>
      </c>
      <c r="J29" s="8">
        <f t="shared" si="5"/>
        <v>49978</v>
      </c>
      <c r="K29" s="8">
        <f t="shared" si="5"/>
        <v>49978</v>
      </c>
      <c r="L29" s="8">
        <f t="shared" si="5"/>
        <v>49978</v>
      </c>
      <c r="M29" s="8">
        <f t="shared" si="5"/>
        <v>403082.5</v>
      </c>
      <c r="N29" s="11"/>
      <c r="O29" s="49"/>
      <c r="P29" s="11"/>
      <c r="Q29" s="11"/>
    </row>
    <row r="30" spans="1:17" ht="21" customHeight="1">
      <c r="A30" s="38"/>
      <c r="B30" s="13" t="s">
        <v>14</v>
      </c>
      <c r="C30" s="13"/>
      <c r="D30" s="38"/>
      <c r="E30" s="8">
        <f>E16+E18+E21+E24+E27</f>
        <v>49432</v>
      </c>
      <c r="F30" s="8">
        <f>F16+F18+F21+F24+F27</f>
        <v>45542</v>
      </c>
      <c r="G30" s="8">
        <f>G16+G18+G21+G24+G27</f>
        <v>47293</v>
      </c>
      <c r="H30" s="8">
        <f>H16+H18+H21+H24+H27+H28</f>
        <v>58157</v>
      </c>
      <c r="I30" s="8">
        <f>I16+I18+I21+I24+I27+I28</f>
        <v>52724.5</v>
      </c>
      <c r="J30" s="8">
        <f>J16+J18+J21+J24+J27+J28</f>
        <v>49978</v>
      </c>
      <c r="K30" s="8">
        <f>K16+K18+K21+K24+K27+K28</f>
        <v>49978</v>
      </c>
      <c r="L30" s="8">
        <f>L16+L18+L21+L24+L27+L28</f>
        <v>49978</v>
      </c>
      <c r="M30" s="8">
        <f>M15+M17+M20+M23+M26+M28</f>
        <v>403082.5</v>
      </c>
      <c r="N30" s="11"/>
      <c r="O30" s="11"/>
      <c r="P30" s="11"/>
      <c r="Q30" s="11"/>
    </row>
    <row r="31" spans="1:17" ht="12.75" hidden="1">
      <c r="A31" s="38"/>
      <c r="B31" s="38"/>
      <c r="C31" s="38"/>
      <c r="D31" s="38"/>
      <c r="E31" s="9"/>
      <c r="F31" s="9"/>
      <c r="G31" s="9"/>
      <c r="H31" s="9"/>
      <c r="I31" s="9"/>
      <c r="J31" s="9"/>
      <c r="K31" s="9"/>
      <c r="L31" s="9"/>
      <c r="M31" s="38"/>
      <c r="N31" s="11"/>
      <c r="O31" s="11"/>
      <c r="P31" s="11"/>
      <c r="Q31" s="11"/>
    </row>
    <row r="32" spans="1:17" ht="12.75">
      <c r="A32" s="11"/>
      <c r="B32" s="11"/>
      <c r="C32" s="11"/>
      <c r="D32" s="11"/>
      <c r="E32" s="10"/>
      <c r="F32" s="10"/>
      <c r="G32" s="10"/>
      <c r="H32" s="10"/>
      <c r="I32" s="10"/>
      <c r="J32" s="10"/>
      <c r="K32" s="10"/>
      <c r="L32" s="10"/>
      <c r="M32" s="48"/>
      <c r="N32" s="11"/>
      <c r="O32" s="11"/>
      <c r="P32" s="11"/>
      <c r="Q32" s="11"/>
    </row>
    <row r="33" spans="1:17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</sheetData>
  <sheetProtection/>
  <mergeCells count="11">
    <mergeCell ref="C23:C24"/>
    <mergeCell ref="H13:J13"/>
    <mergeCell ref="B9:M9"/>
    <mergeCell ref="C26:C27"/>
    <mergeCell ref="B12:K12"/>
    <mergeCell ref="H1:K1"/>
    <mergeCell ref="H3:K3"/>
    <mergeCell ref="H4:K4"/>
    <mergeCell ref="C15:C16"/>
    <mergeCell ref="C17:C18"/>
    <mergeCell ref="C20:C21"/>
  </mergeCells>
  <printOptions/>
  <pageMargins left="0.7874015748031497" right="0.5905511811023623" top="0.7874015748031497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2018-11-28T09:25:15Z</cp:lastPrinted>
  <dcterms:created xsi:type="dcterms:W3CDTF">2016-02-19T05:42:05Z</dcterms:created>
  <dcterms:modified xsi:type="dcterms:W3CDTF">2018-12-03T12:41:40Z</dcterms:modified>
  <cp:category/>
  <cp:version/>
  <cp:contentType/>
  <cp:contentStatus/>
</cp:coreProperties>
</file>