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<sst xmlns="http://schemas.openxmlformats.org/spreadsheetml/2006/main" count="186" uniqueCount="119">
  <si>
    <t>Содержание тротуаров, скверов, памятных мест</t>
  </si>
  <si>
    <t>Отлов бродячих животных</t>
  </si>
  <si>
    <t>Ремонт и покраска автобусных павильонов, скамеек,вазонов, урн</t>
  </si>
  <si>
    <t>Побелка деревьев,бордюрного камня</t>
  </si>
  <si>
    <t>Обустройство контейнерных площадок и подъездных путей к ним</t>
  </si>
  <si>
    <t>Ремонт и содержание памятников</t>
  </si>
  <si>
    <t>Обслуживание ливневых канализаций и дренажных систем</t>
  </si>
  <si>
    <t>Обслуживание шахтных колодцев</t>
  </si>
  <si>
    <t>Содержание фонтанов</t>
  </si>
  <si>
    <t>Обслуживание вечного огня</t>
  </si>
  <si>
    <t>Разработка проекта реконструкции исторического центра</t>
  </si>
  <si>
    <t>ИТОГО</t>
  </si>
  <si>
    <t>По главным мероприятиям  программы ВСЕГО в т.ч.</t>
  </si>
  <si>
    <t>Бюджет МО ГП "Город Малоярославец"</t>
  </si>
  <si>
    <t>№ п/п</t>
  </si>
  <si>
    <t>Мероприятия</t>
  </si>
  <si>
    <t>Источник финансирования</t>
  </si>
  <si>
    <t>итого</t>
  </si>
  <si>
    <t>Техническое обслуживание уличного освещения</t>
  </si>
  <si>
    <t>Бюджет МО ГП «Город Малоярославец»</t>
  </si>
  <si>
    <t>Ремонт уличного освещения</t>
  </si>
  <si>
    <t>Оплата электроэнергии по уличному освещению</t>
  </si>
  <si>
    <t>2. ОЗЕЛЕНЕНИЕ</t>
  </si>
  <si>
    <t>Реконструкция и восстановление старых деревьев и кустарников</t>
  </si>
  <si>
    <t>Посадка зеленых насаждений, в том числе:</t>
  </si>
  <si>
    <t>- посадка саженцев деревьев;</t>
  </si>
  <si>
    <t>Устройство, посев, полив и уход за газонами</t>
  </si>
  <si>
    <t>Окосы травы</t>
  </si>
  <si>
    <t>Изготовление и установка въездных  групп, в том числе:</t>
  </si>
  <si>
    <t>- организация и проведение конкурса;</t>
  </si>
  <si>
    <t>- землеотвод;</t>
  </si>
  <si>
    <t>Озеленение территорий объектов согласно проекту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</si>
  <si>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</si>
  <si>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(тыс.руб)  </t>
  </si>
  <si>
    <t>Содержание кладбища</t>
  </si>
  <si>
    <t>Содержание обслуживающего персонала</t>
  </si>
  <si>
    <t>ВСЕГО</t>
  </si>
  <si>
    <t>4. МЕРОПРИЯТИЯ ПО БЛАГОУСТРОЙСТВУ ГОРОДСКОГО ПОСЕЛЕНИЯ</t>
  </si>
  <si>
    <t>- посадка однолетних цветов</t>
  </si>
  <si>
    <t>Ликвидация несанкционированных свалок, сбор и утилизация</t>
  </si>
  <si>
    <t>Оформление разрешения на сброс сточных вод с ливневых очистных сооружений микрорайона Маклино ул.Турецкая в водный объект р.Карижа</t>
  </si>
  <si>
    <t xml:space="preserve">        Мероприятия</t>
  </si>
  <si>
    <t>п/п</t>
  </si>
  <si>
    <t>Приложение №1</t>
  </si>
  <si>
    <t>МО ГП "Город Малоярославец"</t>
  </si>
  <si>
    <t>Ремонтные ра</t>
  </si>
  <si>
    <t>Разработка территории под кладбище</t>
  </si>
  <si>
    <t>Приобретение, установка автобусных павильонов,контейнеров, бункеров,бетонных вазонов, бордюров для клумб, урн для мусора и скамеек</t>
  </si>
  <si>
    <t>Источники финансирования</t>
  </si>
  <si>
    <t>Инвентаризация зеленых насаждений</t>
  </si>
  <si>
    <t>Ремонт ограждения спортплощадки по ул.Гр.Соколова</t>
  </si>
  <si>
    <t>Проверка сметной документации по благоустройству придомовой территории ул.17 Стрелковой дивизии д.13, ул.Почтовая,2, ул.Ленина 1,2</t>
  </si>
  <si>
    <t>1.1.</t>
  </si>
  <si>
    <t>1.2.</t>
  </si>
  <si>
    <t>2.1.</t>
  </si>
  <si>
    <t>2.2.</t>
  </si>
  <si>
    <t>2.3.</t>
  </si>
  <si>
    <t>2.4.</t>
  </si>
  <si>
    <t>2.5.</t>
  </si>
  <si>
    <t>3.1.</t>
  </si>
  <si>
    <t>3.2.</t>
  </si>
  <si>
    <t>3.3.</t>
  </si>
  <si>
    <t>4.1.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</si>
  <si>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</si>
  <si>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</si>
  <si>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</si>
  <si>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</si>
  <si>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</si>
  <si>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</si>
  <si>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</si>
  <si>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</si>
  <si>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</si>
  <si>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</si>
  <si>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</si>
  <si>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</si>
  <si>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</si>
  <si>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</t>
  </si>
  <si>
    <t>4.24.</t>
  </si>
  <si>
    <t>4.25</t>
  </si>
  <si>
    <t>4.26</t>
  </si>
  <si>
    <t>4.27.</t>
  </si>
  <si>
    <t>4.28</t>
  </si>
  <si>
    <t>Ответственный исполнитель (Соисполнитель)</t>
  </si>
  <si>
    <t>Отдел капитального строительтсва и технической инспекции администрации (ОКС иТИ)</t>
  </si>
  <si>
    <t xml:space="preserve"> </t>
  </si>
  <si>
    <t>Основное мероприятие  Повышение уровня благоустройства территории городского поселения и создание комфортных условий для проживания населения</t>
  </si>
  <si>
    <t>Отдел капитального строительства и технической инспекции администрации (ОКС иТИ)</t>
  </si>
  <si>
    <t>Отдел капитального строительства и технической инспекции администрации  (ОКС иТИ)</t>
  </si>
  <si>
    <t>местный бюджет</t>
  </si>
  <si>
    <t>3.   ОРГАНИЗАЦИЯ И СОДЕРЖАНИЕ МЕСТ ЗАХОРОНЕНИЯ</t>
  </si>
  <si>
    <t>4.2.</t>
  </si>
  <si>
    <t>Приобретение и установка контейнеров</t>
  </si>
  <si>
    <t>4.3.</t>
  </si>
  <si>
    <t>Приобретение и установка бункеров</t>
  </si>
  <si>
    <t>4.4.</t>
  </si>
  <si>
    <t>Приобретение и установка урн для мусора</t>
  </si>
  <si>
    <t>Благоустройство детских игровых и спортивных площадок (закупка,доставка и установка малых архитектурных форм,ремонт)</t>
  </si>
  <si>
    <t>4.5.</t>
  </si>
  <si>
    <t>Приобретение спецтехники</t>
  </si>
  <si>
    <t>Ограждение по ул.Калужской</t>
  </si>
  <si>
    <t>4.20.</t>
  </si>
  <si>
    <t>Капитальный ремонт городских фонтанов</t>
  </si>
  <si>
    <t>4.21</t>
  </si>
  <si>
    <t>Приобретение и установка скамеек</t>
  </si>
  <si>
    <t>4.22</t>
  </si>
  <si>
    <t>Изготовление информационных табличек</t>
  </si>
  <si>
    <t xml:space="preserve">4.23. </t>
  </si>
  <si>
    <t>Дробление и утилизация порубочных отходов на территории города</t>
  </si>
  <si>
    <t>Оформление балансовой таблицы водопотребления и водоотведения</t>
  </si>
  <si>
    <t>Бактериологический анализ сточной воды</t>
  </si>
  <si>
    <t>Перечень основных мероприятий программы:</t>
  </si>
  <si>
    <r>
      <t xml:space="preserve">По основному мероприятию программы ВСЕГО        </t>
    </r>
    <r>
      <rPr>
        <sz val="12"/>
        <rFont val="Times New Roman"/>
        <family val="1"/>
      </rPr>
      <t>в т.ч.</t>
    </r>
  </si>
  <si>
    <t>Отдел капитального строительтсва и технической инспекции  (ОКС иТИ, отдел по управлению муниципальным имуществом и жилищно-коммунальному хозяйству администрации)</t>
  </si>
  <si>
    <t>4.29</t>
  </si>
  <si>
    <t>Мероприятия по благоустройству</t>
  </si>
  <si>
    <t>2021</t>
  </si>
  <si>
    <t>к постановлению администрации</t>
  </si>
  <si>
    <t xml:space="preserve">                                                                                       1. УЛИЧНОЕ  ОСВЕЩЕНИЕ                                               тыс.руб.</t>
  </si>
  <si>
    <t>о т   09.11.2018            №1263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</si>
</sst>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1"/>
      <name val="Arial Cyr"/>
      <family val="0"/>
    </font>
    <font>
      <sz val="10"/>
      <color indexed="47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top" wrapText="1"/>
    </xf>
    <xf numFmtId="164" fontId="3" fillId="0" borderId="16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8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64" fontId="8" fillId="0" borderId="11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 applyAlignment="1">
      <alignment wrapText="1"/>
    </xf>
    <xf numFmtId="164" fontId="7" fillId="0" borderId="13" xfId="0" applyNumberFormat="1" applyFont="1" applyFill="1" applyBorder="1" applyAlignment="1">
      <alignment/>
    </xf>
    <xf numFmtId="164" fontId="8" fillId="0" borderId="21" xfId="0" applyNumberFormat="1" applyFont="1" applyBorder="1" applyAlignment="1">
      <alignment horizontal="center" vertical="center"/>
    </xf>
    <xf numFmtId="164" fontId="8" fillId="0" borderId="21" xfId="0" applyNumberFormat="1" applyFont="1" applyFill="1" applyBorder="1" applyAlignment="1">
      <alignment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8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3" fillId="0" borderId="2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164" fontId="3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wrapText="1"/>
    </xf>
    <xf numFmtId="164" fontId="3" fillId="0" borderId="2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0" borderId="23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33" borderId="14" xfId="0" applyFont="1" applyFill="1" applyBorder="1" applyAlignment="1">
      <alignment wrapText="1"/>
    </xf>
    <xf numFmtId="0" fontId="2" fillId="33" borderId="24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/>
    </xf>
    <xf numFmtId="164" fontId="3" fillId="33" borderId="13" xfId="0" applyNumberFormat="1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/>
    </xf>
    <xf numFmtId="164" fontId="3" fillId="33" borderId="22" xfId="0" applyNumberFormat="1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164" fontId="2" fillId="0" borderId="25" xfId="0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164" fontId="8" fillId="0" borderId="25" xfId="0" applyNumberFormat="1" applyFont="1" applyFill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33" borderId="2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7" fillId="0" borderId="1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3" fillId="0" borderId="38" xfId="0" applyNumberFormat="1" applyFont="1" applyFill="1" applyBorder="1" applyAlignment="1">
      <alignment horizontal="center" vertical="top" wrapText="1"/>
    </xf>
    <xf numFmtId="164" fontId="3" fillId="0" borderId="39" xfId="0" applyNumberFormat="1" applyFont="1" applyFill="1" applyBorder="1" applyAlignment="1">
      <alignment horizontal="center" vertical="top" wrapText="1"/>
    </xf>
    <xf numFmtId="164" fontId="3" fillId="0" borderId="4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left" vertical="center" wrapText="1"/>
    </xf>
    <xf numFmtId="164" fontId="8" fillId="0" borderId="24" xfId="0" applyNumberFormat="1" applyFont="1" applyBorder="1" applyAlignment="1">
      <alignment horizontal="left" vertical="center" wrapText="1"/>
    </xf>
    <xf numFmtId="164" fontId="8" fillId="0" borderId="21" xfId="0" applyNumberFormat="1" applyFont="1" applyBorder="1" applyAlignment="1">
      <alignment horizontal="left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center"/>
    </xf>
    <xf numFmtId="164" fontId="3" fillId="0" borderId="41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3" fillId="0" borderId="4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zoomScalePageLayoutView="0" workbookViewId="0" topLeftCell="A4">
      <selection activeCell="P11" sqref="P11"/>
    </sheetView>
  </sheetViews>
  <sheetFormatPr defaultColWidth="9.00390625" defaultRowHeight="12.75"/>
  <cols>
    <col min="1" max="1" width="5.75390625" style="0" customWidth="1"/>
    <col min="2" max="2" width="74.25390625" style="0" customWidth="1"/>
    <col min="3" max="3" width="17.75390625" style="0" hidden="1" customWidth="1"/>
    <col min="4" max="4" width="18.625" style="0" hidden="1" customWidth="1"/>
    <col min="5" max="6" width="9.25390625" style="0" hidden="1" customWidth="1"/>
    <col min="7" max="7" width="8.875" style="0" hidden="1" customWidth="1"/>
    <col min="8" max="8" width="8.75390625" style="0" hidden="1" customWidth="1"/>
    <col min="9" max="9" width="0" style="0" hidden="1" customWidth="1"/>
    <col min="10" max="10" width="9.00390625" style="0" hidden="1" customWidth="1"/>
    <col min="11" max="11" width="8.875" style="0" hidden="1" customWidth="1"/>
    <col min="12" max="12" width="19.375" style="0" customWidth="1"/>
    <col min="13" max="13" width="15.625" style="0" customWidth="1"/>
    <col min="14" max="14" width="9.625" style="0" bestFit="1" customWidth="1"/>
  </cols>
  <sheetData>
    <row r="1" spans="9:13" ht="12.75" customHeight="1" hidden="1">
      <c r="I1" s="137" t="s">
        <v>43</v>
      </c>
      <c r="J1" s="137"/>
      <c r="K1" s="137"/>
      <c r="L1" s="137"/>
      <c r="M1" s="137"/>
    </row>
    <row r="2" spans="9:13" ht="12.75" customHeight="1" hidden="1">
      <c r="I2" s="137"/>
      <c r="J2" s="137"/>
      <c r="K2" s="137"/>
      <c r="L2" s="137"/>
      <c r="M2" s="137"/>
    </row>
    <row r="3" spans="9:13" ht="12.75" customHeight="1" hidden="1">
      <c r="I3" s="137"/>
      <c r="J3" s="137"/>
      <c r="K3" s="137"/>
      <c r="L3" s="137"/>
      <c r="M3" s="137"/>
    </row>
    <row r="4" spans="9:13" ht="12.75">
      <c r="I4" s="137"/>
      <c r="J4" s="137"/>
      <c r="K4" s="137"/>
      <c r="L4" s="137"/>
      <c r="M4" s="137"/>
    </row>
    <row r="5" spans="9:13" ht="12.75">
      <c r="I5" s="137" t="s">
        <v>116</v>
      </c>
      <c r="J5" s="137"/>
      <c r="K5" s="137"/>
      <c r="L5" s="137"/>
      <c r="M5" s="137"/>
    </row>
    <row r="6" spans="9:13" ht="12.75">
      <c r="I6" s="137" t="s">
        <v>44</v>
      </c>
      <c r="J6" s="137"/>
      <c r="K6" s="137"/>
      <c r="L6" s="137"/>
      <c r="M6" s="137"/>
    </row>
    <row r="7" spans="9:13" ht="12.75">
      <c r="I7" s="138" t="s">
        <v>118</v>
      </c>
      <c r="J7" s="137"/>
      <c r="K7" s="137"/>
      <c r="L7" s="137"/>
      <c r="M7" s="137"/>
    </row>
    <row r="8" spans="2:13" ht="18">
      <c r="B8" s="143" t="s">
        <v>110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</row>
    <row r="9" ht="13.5" hidden="1" thickBot="1"/>
    <row r="10" spans="1:14" ht="34.5" customHeight="1">
      <c r="A10" s="150" t="s">
        <v>85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2"/>
      <c r="N10" s="98"/>
    </row>
    <row r="11" spans="1:13" ht="12.75">
      <c r="A11" s="99"/>
      <c r="B11" s="139" t="s">
        <v>117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1"/>
      <c r="M11" s="142"/>
    </row>
    <row r="12" spans="1:13" ht="12.75" hidden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114"/>
      <c r="M12" s="21"/>
    </row>
    <row r="13" spans="1:13" ht="12.75" hidden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114"/>
      <c r="M13" s="21"/>
    </row>
    <row r="14" spans="1:13" ht="15.75" customHeight="1">
      <c r="A14" s="155" t="s">
        <v>14</v>
      </c>
      <c r="B14" s="153" t="s">
        <v>41</v>
      </c>
      <c r="C14" s="153" t="s">
        <v>82</v>
      </c>
      <c r="D14" s="156" t="s">
        <v>16</v>
      </c>
      <c r="E14" s="129">
        <v>2021</v>
      </c>
      <c r="F14" s="130"/>
      <c r="G14" s="130"/>
      <c r="H14" s="130"/>
      <c r="I14" s="130"/>
      <c r="J14" s="130"/>
      <c r="K14" s="130"/>
      <c r="L14" s="131"/>
      <c r="M14" s="169" t="s">
        <v>17</v>
      </c>
    </row>
    <row r="15" spans="1:13" ht="18.75" customHeight="1">
      <c r="A15" s="155"/>
      <c r="B15" s="154"/>
      <c r="C15" s="154"/>
      <c r="D15" s="156"/>
      <c r="E15" s="132"/>
      <c r="F15" s="133"/>
      <c r="G15" s="133"/>
      <c r="H15" s="133"/>
      <c r="I15" s="133"/>
      <c r="J15" s="133"/>
      <c r="K15" s="133"/>
      <c r="L15" s="134"/>
      <c r="M15" s="170"/>
    </row>
    <row r="16" spans="1:15" ht="16.5" customHeight="1">
      <c r="A16" s="11" t="s">
        <v>52</v>
      </c>
      <c r="B16" s="10" t="s">
        <v>18</v>
      </c>
      <c r="C16" s="147" t="s">
        <v>87</v>
      </c>
      <c r="D16" s="17" t="s">
        <v>88</v>
      </c>
      <c r="E16" s="25">
        <v>1478</v>
      </c>
      <c r="F16" s="25">
        <v>1500</v>
      </c>
      <c r="G16" s="25">
        <v>1200</v>
      </c>
      <c r="H16" s="26">
        <v>1500</v>
      </c>
      <c r="I16" s="26">
        <v>1500</v>
      </c>
      <c r="J16" s="26">
        <v>1500</v>
      </c>
      <c r="K16" s="26">
        <v>1500</v>
      </c>
      <c r="L16" s="115">
        <v>1500</v>
      </c>
      <c r="M16" s="127">
        <f>L16+K16+J16+I16+H16+G16+F16+E16</f>
        <v>11678</v>
      </c>
      <c r="O16" s="177"/>
    </row>
    <row r="17" spans="1:15" ht="31.5" customHeight="1" hidden="1">
      <c r="A17" s="11">
        <v>2</v>
      </c>
      <c r="B17" s="10" t="s">
        <v>20</v>
      </c>
      <c r="C17" s="148"/>
      <c r="D17" s="17" t="s">
        <v>19</v>
      </c>
      <c r="E17" s="25"/>
      <c r="F17" s="25"/>
      <c r="G17" s="25"/>
      <c r="H17" s="26"/>
      <c r="I17" s="26"/>
      <c r="J17" s="26"/>
      <c r="K17" s="26">
        <v>2000</v>
      </c>
      <c r="L17" s="115"/>
      <c r="M17" s="127" t="e">
        <f>#REF!+#REF!+#REF!+H17+I17+J17+K17</f>
        <v>#REF!</v>
      </c>
      <c r="O17" s="177"/>
    </row>
    <row r="18" spans="1:15" ht="16.5" customHeight="1">
      <c r="A18" s="11" t="s">
        <v>53</v>
      </c>
      <c r="B18" s="10" t="s">
        <v>21</v>
      </c>
      <c r="C18" s="149"/>
      <c r="D18" s="17" t="s">
        <v>88</v>
      </c>
      <c r="E18" s="25">
        <v>12430</v>
      </c>
      <c r="F18" s="25">
        <v>12425</v>
      </c>
      <c r="G18" s="25">
        <v>13129.3</v>
      </c>
      <c r="H18" s="26">
        <v>15095.5</v>
      </c>
      <c r="I18" s="26">
        <f>14017+2837</f>
        <v>16854</v>
      </c>
      <c r="J18" s="26">
        <v>14017</v>
      </c>
      <c r="K18" s="26">
        <v>14017</v>
      </c>
      <c r="L18" s="115">
        <v>14017</v>
      </c>
      <c r="M18" s="127">
        <f>L18+K18+J18+I18+H18+G18+F18+E18</f>
        <v>111984.8</v>
      </c>
      <c r="N18" s="126"/>
      <c r="O18" s="177"/>
    </row>
    <row r="19" spans="1:14" ht="16.5" thickBot="1">
      <c r="A19" s="12"/>
      <c r="B19" s="13" t="s">
        <v>11</v>
      </c>
      <c r="C19" s="13"/>
      <c r="D19" s="14"/>
      <c r="E19" s="23">
        <f aca="true" t="shared" si="0" ref="E19:M19">E16+E18</f>
        <v>13908</v>
      </c>
      <c r="F19" s="23">
        <f t="shared" si="0"/>
        <v>13925</v>
      </c>
      <c r="G19" s="23">
        <f t="shared" si="0"/>
        <v>14329.3</v>
      </c>
      <c r="H19" s="27">
        <f t="shared" si="0"/>
        <v>16595.5</v>
      </c>
      <c r="I19" s="27">
        <f t="shared" si="0"/>
        <v>18354</v>
      </c>
      <c r="J19" s="27">
        <f t="shared" si="0"/>
        <v>15517</v>
      </c>
      <c r="K19" s="27">
        <f t="shared" si="0"/>
        <v>15517</v>
      </c>
      <c r="L19" s="27">
        <f t="shared" si="0"/>
        <v>15517</v>
      </c>
      <c r="M19" s="28">
        <f t="shared" si="0"/>
        <v>123662.8</v>
      </c>
      <c r="N19" s="126"/>
    </row>
    <row r="20" spans="1:13" ht="15.75" hidden="1">
      <c r="A20" s="5"/>
      <c r="B20" s="1"/>
      <c r="C20" s="1"/>
      <c r="D20" s="2"/>
      <c r="E20" s="2"/>
      <c r="F20" s="2"/>
      <c r="G20" s="2"/>
      <c r="H20" s="7"/>
      <c r="I20" s="6"/>
      <c r="J20" s="6"/>
      <c r="K20" s="6"/>
      <c r="L20" s="6"/>
      <c r="M20" s="29"/>
    </row>
    <row r="21" spans="1:13" ht="15.75" hidden="1">
      <c r="A21" s="5"/>
      <c r="B21" s="1"/>
      <c r="C21" s="1"/>
      <c r="D21" s="2"/>
      <c r="E21" s="2"/>
      <c r="F21" s="2"/>
      <c r="G21" s="2"/>
      <c r="H21" s="7"/>
      <c r="I21" s="6"/>
      <c r="J21" s="6"/>
      <c r="K21" s="6"/>
      <c r="L21" s="6"/>
      <c r="M21" s="29"/>
    </row>
    <row r="22" spans="1:13" ht="15.75" hidden="1">
      <c r="A22" s="5"/>
      <c r="B22" s="1"/>
      <c r="C22" s="1"/>
      <c r="D22" s="2"/>
      <c r="E22" s="2"/>
      <c r="F22" s="2"/>
      <c r="G22" s="2"/>
      <c r="H22" s="7"/>
      <c r="I22" s="6"/>
      <c r="J22" s="6"/>
      <c r="K22" s="6"/>
      <c r="L22" s="6"/>
      <c r="M22" s="29"/>
    </row>
    <row r="23" spans="1:13" ht="15">
      <c r="A23" s="30"/>
      <c r="B23" s="144" t="s">
        <v>22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5"/>
      <c r="M23" s="146"/>
    </row>
    <row r="24" spans="1:13" ht="15" hidden="1">
      <c r="A24" s="31"/>
      <c r="B24" s="32"/>
      <c r="C24" s="32"/>
      <c r="D24" s="32"/>
      <c r="E24" s="32"/>
      <c r="F24" s="32"/>
      <c r="G24" s="32"/>
      <c r="H24" s="33"/>
      <c r="I24" s="32"/>
      <c r="J24" s="32"/>
      <c r="K24" s="32"/>
      <c r="L24" s="116"/>
      <c r="M24" s="34"/>
    </row>
    <row r="25" spans="1:13" ht="23.25" customHeight="1">
      <c r="A25" s="31" t="s">
        <v>42</v>
      </c>
      <c r="B25" s="35" t="s">
        <v>15</v>
      </c>
      <c r="C25" s="18" t="s">
        <v>82</v>
      </c>
      <c r="D25" s="100" t="s">
        <v>16</v>
      </c>
      <c r="E25" s="101">
        <v>2014</v>
      </c>
      <c r="F25" s="101">
        <v>2015</v>
      </c>
      <c r="G25" s="101">
        <v>2016</v>
      </c>
      <c r="H25" s="102">
        <v>2017</v>
      </c>
      <c r="I25" s="103">
        <v>2018</v>
      </c>
      <c r="J25" s="103">
        <v>2019</v>
      </c>
      <c r="K25" s="103">
        <v>2020</v>
      </c>
      <c r="L25" s="103">
        <v>2021</v>
      </c>
      <c r="M25" s="128" t="s">
        <v>17</v>
      </c>
    </row>
    <row r="26" spans="1:15" ht="18" customHeight="1">
      <c r="A26" s="49" t="s">
        <v>54</v>
      </c>
      <c r="B26" s="50" t="s">
        <v>23</v>
      </c>
      <c r="C26" s="171" t="s">
        <v>83</v>
      </c>
      <c r="D26" s="25" t="s">
        <v>88</v>
      </c>
      <c r="E26" s="25">
        <v>572.3</v>
      </c>
      <c r="F26" s="25">
        <v>382</v>
      </c>
      <c r="G26" s="25">
        <v>372</v>
      </c>
      <c r="H26" s="36">
        <v>375</v>
      </c>
      <c r="I26" s="36">
        <v>659.5</v>
      </c>
      <c r="J26" s="36">
        <v>659.5</v>
      </c>
      <c r="K26" s="36">
        <v>659.5</v>
      </c>
      <c r="L26" s="117">
        <v>659.5</v>
      </c>
      <c r="M26" s="127">
        <f>E26+F26+G26+H26+I26+J26+K26+L26</f>
        <v>4339.3</v>
      </c>
      <c r="O26" s="15"/>
    </row>
    <row r="27" spans="1:13" ht="19.5" customHeight="1">
      <c r="A27" s="49" t="s">
        <v>55</v>
      </c>
      <c r="B27" s="50" t="s">
        <v>24</v>
      </c>
      <c r="C27" s="172"/>
      <c r="D27" s="25" t="s">
        <v>88</v>
      </c>
      <c r="E27" s="25">
        <v>622.2</v>
      </c>
      <c r="F27" s="25">
        <v>670</v>
      </c>
      <c r="G27" s="25">
        <v>646</v>
      </c>
      <c r="H27" s="36">
        <f>H28+H29</f>
        <v>559</v>
      </c>
      <c r="I27" s="36">
        <v>597.9</v>
      </c>
      <c r="J27" s="36">
        <v>597.9</v>
      </c>
      <c r="K27" s="36">
        <v>597.9</v>
      </c>
      <c r="L27" s="117">
        <v>597.9</v>
      </c>
      <c r="M27" s="127">
        <f aca="true" t="shared" si="1" ref="M27:M39">E27+F27+G27+H27+I27+J27+K27+L27</f>
        <v>4888.799999999999</v>
      </c>
    </row>
    <row r="28" spans="1:13" ht="15" customHeight="1">
      <c r="A28" s="49"/>
      <c r="B28" s="50" t="s">
        <v>25</v>
      </c>
      <c r="C28" s="172"/>
      <c r="D28" s="25" t="s">
        <v>88</v>
      </c>
      <c r="E28" s="25"/>
      <c r="F28" s="25">
        <v>77</v>
      </c>
      <c r="G28" s="25">
        <v>52</v>
      </c>
      <c r="H28" s="36">
        <v>34</v>
      </c>
      <c r="I28" s="36">
        <v>19.3</v>
      </c>
      <c r="J28" s="36">
        <v>19.3</v>
      </c>
      <c r="K28" s="36">
        <v>19.3</v>
      </c>
      <c r="L28" s="117">
        <v>19.3</v>
      </c>
      <c r="M28" s="127">
        <f t="shared" si="1"/>
        <v>240.20000000000005</v>
      </c>
    </row>
    <row r="29" spans="1:13" ht="15" customHeight="1">
      <c r="A29" s="49"/>
      <c r="B29" s="50" t="s">
        <v>38</v>
      </c>
      <c r="C29" s="172"/>
      <c r="D29" s="25" t="s">
        <v>88</v>
      </c>
      <c r="E29" s="25">
        <v>622.2</v>
      </c>
      <c r="F29" s="25">
        <v>593</v>
      </c>
      <c r="G29" s="25">
        <v>594</v>
      </c>
      <c r="H29" s="36">
        <v>525</v>
      </c>
      <c r="I29" s="36">
        <v>578.6</v>
      </c>
      <c r="J29" s="36">
        <v>578.6</v>
      </c>
      <c r="K29" s="36">
        <v>578.6</v>
      </c>
      <c r="L29" s="117">
        <v>578.6</v>
      </c>
      <c r="M29" s="127">
        <f t="shared" si="1"/>
        <v>4648.599999999999</v>
      </c>
    </row>
    <row r="30" spans="1:13" ht="18" customHeight="1">
      <c r="A30" s="49" t="s">
        <v>56</v>
      </c>
      <c r="B30" s="50" t="s">
        <v>26</v>
      </c>
      <c r="C30" s="172"/>
      <c r="D30" s="25" t="s">
        <v>88</v>
      </c>
      <c r="E30" s="25">
        <v>23.7</v>
      </c>
      <c r="F30" s="25">
        <v>16</v>
      </c>
      <c r="G30" s="25">
        <v>31</v>
      </c>
      <c r="H30" s="36">
        <v>12</v>
      </c>
      <c r="I30" s="36">
        <v>57.5</v>
      </c>
      <c r="J30" s="36">
        <v>57.5</v>
      </c>
      <c r="K30" s="36">
        <v>57.5</v>
      </c>
      <c r="L30" s="117">
        <v>57.5</v>
      </c>
      <c r="M30" s="127">
        <f t="shared" si="1"/>
        <v>312.7</v>
      </c>
    </row>
    <row r="31" spans="1:13" ht="15.75">
      <c r="A31" s="49" t="s">
        <v>57</v>
      </c>
      <c r="B31" s="50" t="s">
        <v>27</v>
      </c>
      <c r="C31" s="172"/>
      <c r="D31" s="25" t="s">
        <v>88</v>
      </c>
      <c r="E31" s="25">
        <v>1544.1</v>
      </c>
      <c r="F31" s="25">
        <v>1252</v>
      </c>
      <c r="G31" s="25">
        <v>1281</v>
      </c>
      <c r="H31" s="36">
        <v>1384</v>
      </c>
      <c r="I31" s="36">
        <v>1315.1</v>
      </c>
      <c r="J31" s="36">
        <v>1315.1</v>
      </c>
      <c r="K31" s="36">
        <v>1315.1</v>
      </c>
      <c r="L31" s="117">
        <v>1315.1</v>
      </c>
      <c r="M31" s="127">
        <f t="shared" si="1"/>
        <v>10721.500000000002</v>
      </c>
    </row>
    <row r="32" spans="1:13" ht="26.25" customHeight="1" hidden="1" thickBot="1">
      <c r="A32" s="49">
        <v>5</v>
      </c>
      <c r="B32" s="50" t="s">
        <v>28</v>
      </c>
      <c r="C32" s="172"/>
      <c r="D32" s="25" t="s">
        <v>88</v>
      </c>
      <c r="E32" s="25"/>
      <c r="F32" s="25"/>
      <c r="G32" s="25"/>
      <c r="H32" s="36"/>
      <c r="I32" s="37"/>
      <c r="J32" s="37"/>
      <c r="K32" s="37"/>
      <c r="L32" s="118"/>
      <c r="M32" s="127">
        <f t="shared" si="1"/>
        <v>0</v>
      </c>
    </row>
    <row r="33" spans="1:13" ht="25.5" customHeight="1" hidden="1">
      <c r="A33" s="49"/>
      <c r="B33" s="50" t="s">
        <v>29</v>
      </c>
      <c r="C33" s="172"/>
      <c r="D33" s="25" t="s">
        <v>88</v>
      </c>
      <c r="E33" s="25"/>
      <c r="F33" s="25"/>
      <c r="G33" s="25"/>
      <c r="H33" s="36"/>
      <c r="I33" s="37"/>
      <c r="J33" s="37"/>
      <c r="K33" s="37"/>
      <c r="L33" s="118"/>
      <c r="M33" s="127">
        <f t="shared" si="1"/>
        <v>0</v>
      </c>
    </row>
    <row r="34" spans="1:13" ht="23.25" customHeight="1" hidden="1" thickBot="1">
      <c r="A34" s="49"/>
      <c r="B34" s="50" t="s">
        <v>30</v>
      </c>
      <c r="C34" s="172"/>
      <c r="D34" s="25" t="s">
        <v>88</v>
      </c>
      <c r="E34" s="25"/>
      <c r="F34" s="25"/>
      <c r="G34" s="25"/>
      <c r="H34" s="36"/>
      <c r="I34" s="37"/>
      <c r="J34" s="37"/>
      <c r="K34" s="37"/>
      <c r="L34" s="118"/>
      <c r="M34" s="127">
        <f t="shared" si="1"/>
        <v>0</v>
      </c>
    </row>
    <row r="35" spans="1:13" ht="22.5" customHeight="1" hidden="1">
      <c r="A35" s="49"/>
      <c r="B35" s="50"/>
      <c r="C35" s="172"/>
      <c r="D35" s="25" t="s">
        <v>88</v>
      </c>
      <c r="E35" s="25"/>
      <c r="F35" s="25"/>
      <c r="G35" s="25"/>
      <c r="H35" s="36"/>
      <c r="I35" s="37"/>
      <c r="J35" s="37"/>
      <c r="K35" s="37"/>
      <c r="L35" s="118"/>
      <c r="M35" s="127">
        <f t="shared" si="1"/>
        <v>0</v>
      </c>
    </row>
    <row r="36" spans="1:13" ht="25.5" customHeight="1" hidden="1">
      <c r="A36" s="49">
        <v>6</v>
      </c>
      <c r="B36" s="50" t="s">
        <v>49</v>
      </c>
      <c r="C36" s="172"/>
      <c r="D36" s="25" t="s">
        <v>88</v>
      </c>
      <c r="E36" s="25"/>
      <c r="F36" s="25"/>
      <c r="G36" s="25"/>
      <c r="H36" s="36"/>
      <c r="I36" s="37"/>
      <c r="J36" s="37"/>
      <c r="K36" s="37"/>
      <c r="L36" s="118"/>
      <c r="M36" s="127">
        <f t="shared" si="1"/>
        <v>0</v>
      </c>
    </row>
    <row r="37" spans="1:13" ht="22.5" customHeight="1" hidden="1">
      <c r="A37" s="49"/>
      <c r="B37" s="50"/>
      <c r="C37" s="172"/>
      <c r="D37" s="25" t="s">
        <v>88</v>
      </c>
      <c r="E37" s="25"/>
      <c r="F37" s="25"/>
      <c r="G37" s="25"/>
      <c r="H37" s="36"/>
      <c r="I37" s="37"/>
      <c r="J37" s="37"/>
      <c r="K37" s="37"/>
      <c r="L37" s="118"/>
      <c r="M37" s="127">
        <f t="shared" si="1"/>
        <v>0</v>
      </c>
    </row>
    <row r="38" spans="1:13" ht="19.5" customHeight="1">
      <c r="A38" s="49" t="s">
        <v>58</v>
      </c>
      <c r="B38" s="50" t="s">
        <v>31</v>
      </c>
      <c r="C38" s="173"/>
      <c r="D38" s="25" t="s">
        <v>88</v>
      </c>
      <c r="E38" s="25"/>
      <c r="F38" s="25"/>
      <c r="G38" s="25"/>
      <c r="H38" s="36"/>
      <c r="I38" s="37"/>
      <c r="J38" s="37"/>
      <c r="K38" s="37"/>
      <c r="L38" s="118"/>
      <c r="M38" s="127">
        <f t="shared" si="1"/>
        <v>0</v>
      </c>
    </row>
    <row r="39" spans="1:15" ht="16.5" thickBot="1">
      <c r="A39" s="51"/>
      <c r="B39" s="52" t="s">
        <v>32</v>
      </c>
      <c r="C39" s="52"/>
      <c r="D39" s="53"/>
      <c r="E39" s="53">
        <f>E26+E27+E30+E31+E38</f>
        <v>2762.3</v>
      </c>
      <c r="F39" s="53">
        <f>F26+F27+F30+F31+F38</f>
        <v>2320</v>
      </c>
      <c r="G39" s="53">
        <f>G26+G27+G30+G31+G38</f>
        <v>2330</v>
      </c>
      <c r="H39" s="38">
        <f>H26+H27+H30+H31</f>
        <v>2330</v>
      </c>
      <c r="I39" s="38">
        <f>I26+I27+I30+I31</f>
        <v>2630</v>
      </c>
      <c r="J39" s="38">
        <f>J26+J27+J30+J31</f>
        <v>2630</v>
      </c>
      <c r="K39" s="38">
        <f>K26+K27+K30+K31</f>
        <v>2630</v>
      </c>
      <c r="L39" s="38">
        <f>L26+L27+L30+L31</f>
        <v>2630</v>
      </c>
      <c r="M39" s="127">
        <f t="shared" si="1"/>
        <v>20262.3</v>
      </c>
      <c r="N39" s="16"/>
      <c r="O39" s="3"/>
    </row>
    <row r="40" spans="1:13" ht="15" hidden="1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 t="e">
        <f>D40+#REF!+#REF!+#REF!+H40+I40+J40+K40</f>
        <v>#REF!</v>
      </c>
    </row>
    <row r="41" spans="1:13" ht="15" hidden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13" ht="15" hidden="1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3" ht="15" hidden="1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</row>
    <row r="44" spans="1:13" ht="15" hidden="1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</row>
    <row r="45" spans="1:13" ht="15" hidden="1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3" ht="15" hidden="1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1:13" ht="15.75" hidden="1">
      <c r="A47" s="56"/>
      <c r="B47" s="157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9"/>
    </row>
    <row r="48" spans="1:13" ht="15.75" hidden="1">
      <c r="A48" s="56"/>
      <c r="B48" s="182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4"/>
    </row>
    <row r="49" spans="1:13" ht="14.25" customHeight="1">
      <c r="A49" s="30"/>
      <c r="B49" s="161" t="s">
        <v>89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2"/>
      <c r="M49" s="163"/>
    </row>
    <row r="50" spans="1:13" ht="13.5" customHeight="1" hidden="1" thickBot="1">
      <c r="A50" s="39"/>
      <c r="B50" s="178" t="s">
        <v>33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9"/>
      <c r="M50" s="180"/>
    </row>
    <row r="51" spans="1:13" ht="22.5" customHeight="1">
      <c r="A51" s="31" t="s">
        <v>42</v>
      </c>
      <c r="B51" s="181" t="s">
        <v>15</v>
      </c>
      <c r="C51" s="153" t="s">
        <v>82</v>
      </c>
      <c r="D51" s="156" t="s">
        <v>16</v>
      </c>
      <c r="E51" s="17">
        <v>2014</v>
      </c>
      <c r="F51" s="17">
        <v>2015</v>
      </c>
      <c r="G51" s="17">
        <v>2016</v>
      </c>
      <c r="H51" s="42">
        <v>2017</v>
      </c>
      <c r="I51" s="42">
        <v>2018</v>
      </c>
      <c r="J51" s="42">
        <v>2019</v>
      </c>
      <c r="K51" s="42">
        <v>2020</v>
      </c>
      <c r="L51" s="120">
        <v>2021</v>
      </c>
      <c r="M51" s="43" t="s">
        <v>17</v>
      </c>
    </row>
    <row r="52" spans="1:13" ht="13.5" customHeight="1" hidden="1" thickBot="1">
      <c r="A52" s="31"/>
      <c r="B52" s="181"/>
      <c r="C52" s="154"/>
      <c r="D52" s="156"/>
      <c r="E52" s="58"/>
      <c r="F52" s="58"/>
      <c r="G52" s="58"/>
      <c r="H52" s="40"/>
      <c r="I52" s="40"/>
      <c r="J52" s="40"/>
      <c r="K52" s="40"/>
      <c r="L52" s="119"/>
      <c r="M52" s="41"/>
    </row>
    <row r="53" spans="1:13" ht="21" customHeight="1">
      <c r="A53" s="160" t="s">
        <v>59</v>
      </c>
      <c r="B53" s="167" t="s">
        <v>46</v>
      </c>
      <c r="C53" s="164" t="s">
        <v>112</v>
      </c>
      <c r="D53" s="25" t="s">
        <v>88</v>
      </c>
      <c r="E53" s="26">
        <v>0</v>
      </c>
      <c r="F53" s="26">
        <v>0</v>
      </c>
      <c r="G53" s="26">
        <v>0</v>
      </c>
      <c r="H53" s="136">
        <v>680</v>
      </c>
      <c r="I53" s="136">
        <v>0</v>
      </c>
      <c r="J53" s="136">
        <v>0</v>
      </c>
      <c r="K53" s="136">
        <v>0</v>
      </c>
      <c r="L53" s="115">
        <v>0</v>
      </c>
      <c r="M53" s="174">
        <f>E53+F53+G53+H53+I53+J53+K53+L53</f>
        <v>680</v>
      </c>
    </row>
    <row r="54" spans="1:13" ht="6" customHeight="1" hidden="1" thickBot="1">
      <c r="A54" s="160"/>
      <c r="B54" s="167"/>
      <c r="C54" s="165"/>
      <c r="D54" s="25" t="s">
        <v>88</v>
      </c>
      <c r="E54" s="26"/>
      <c r="F54" s="26"/>
      <c r="G54" s="26"/>
      <c r="H54" s="136"/>
      <c r="I54" s="136"/>
      <c r="J54" s="136"/>
      <c r="K54" s="136"/>
      <c r="L54" s="115"/>
      <c r="M54" s="174"/>
    </row>
    <row r="55" spans="1:13" ht="23.25" customHeight="1">
      <c r="A55" s="35" t="s">
        <v>60</v>
      </c>
      <c r="B55" s="135" t="s">
        <v>34</v>
      </c>
      <c r="C55" s="165"/>
      <c r="D55" s="25" t="s">
        <v>88</v>
      </c>
      <c r="E55" s="26">
        <v>691.9</v>
      </c>
      <c r="F55" s="26">
        <v>764.3</v>
      </c>
      <c r="G55" s="26">
        <v>754.8</v>
      </c>
      <c r="H55" s="136">
        <v>1500</v>
      </c>
      <c r="I55" s="136">
        <v>1500</v>
      </c>
      <c r="J55" s="136">
        <v>1500</v>
      </c>
      <c r="K55" s="136">
        <v>1500</v>
      </c>
      <c r="L55" s="115">
        <v>1500</v>
      </c>
      <c r="M55" s="175">
        <f>E55+F55+G55+H55+I55+J55+K55+L55</f>
        <v>9711</v>
      </c>
    </row>
    <row r="56" spans="1:13" ht="0.75" customHeight="1" hidden="1">
      <c r="A56" s="35"/>
      <c r="B56" s="135"/>
      <c r="C56" s="165"/>
      <c r="D56" s="25" t="s">
        <v>88</v>
      </c>
      <c r="E56" s="26"/>
      <c r="F56" s="26"/>
      <c r="G56" s="26"/>
      <c r="H56" s="136"/>
      <c r="I56" s="136"/>
      <c r="J56" s="136"/>
      <c r="K56" s="136"/>
      <c r="L56" s="115"/>
      <c r="M56" s="176"/>
    </row>
    <row r="57" spans="1:13" ht="18" customHeight="1">
      <c r="A57" s="35" t="s">
        <v>61</v>
      </c>
      <c r="B57" s="44" t="s">
        <v>35</v>
      </c>
      <c r="C57" s="166"/>
      <c r="D57" s="25" t="s">
        <v>88</v>
      </c>
      <c r="E57" s="26">
        <v>663.8</v>
      </c>
      <c r="F57" s="26">
        <v>587.7</v>
      </c>
      <c r="G57" s="26">
        <v>1094.7</v>
      </c>
      <c r="H57" s="26">
        <v>900</v>
      </c>
      <c r="I57" s="26">
        <v>1000</v>
      </c>
      <c r="J57" s="26">
        <v>1000</v>
      </c>
      <c r="K57" s="26">
        <v>1000</v>
      </c>
      <c r="L57" s="115">
        <v>1000</v>
      </c>
      <c r="M57" s="59">
        <f>E57+F57+G57+H57+I57+J57+K57+L57</f>
        <v>7246.2</v>
      </c>
    </row>
    <row r="58" spans="1:13" ht="16.5" thickBot="1">
      <c r="A58" s="45"/>
      <c r="B58" s="46" t="s">
        <v>36</v>
      </c>
      <c r="C58" s="46"/>
      <c r="D58" s="14"/>
      <c r="E58" s="60">
        <f aca="true" t="shared" si="2" ref="E58:M58">E53+E55+E57</f>
        <v>1355.6999999999998</v>
      </c>
      <c r="F58" s="60">
        <f t="shared" si="2"/>
        <v>1352</v>
      </c>
      <c r="G58" s="60">
        <f t="shared" si="2"/>
        <v>1849.5</v>
      </c>
      <c r="H58" s="60">
        <f t="shared" si="2"/>
        <v>3080</v>
      </c>
      <c r="I58" s="60">
        <f t="shared" si="2"/>
        <v>2500</v>
      </c>
      <c r="J58" s="60">
        <f t="shared" si="2"/>
        <v>2500</v>
      </c>
      <c r="K58" s="60">
        <f t="shared" si="2"/>
        <v>2500</v>
      </c>
      <c r="L58" s="60">
        <f t="shared" si="2"/>
        <v>2500</v>
      </c>
      <c r="M58" s="61">
        <f t="shared" si="2"/>
        <v>17637.2</v>
      </c>
    </row>
    <row r="59" spans="1:13" ht="15">
      <c r="A59" s="30"/>
      <c r="B59" s="144" t="s">
        <v>37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5"/>
      <c r="M59" s="146"/>
    </row>
    <row r="60" spans="1:13" ht="15" hidden="1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116"/>
      <c r="M60" s="34"/>
    </row>
    <row r="61" spans="1:13" ht="15" hidden="1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116"/>
      <c r="M61" s="34"/>
    </row>
    <row r="62" spans="1:13" ht="15" hidden="1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116"/>
      <c r="M62" s="34"/>
    </row>
    <row r="63" spans="1:13" ht="15" hidden="1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116"/>
      <c r="M63" s="34"/>
    </row>
    <row r="64" spans="1:13" ht="14.25" customHeight="1">
      <c r="A64" s="62" t="s">
        <v>42</v>
      </c>
      <c r="B64" s="63" t="s">
        <v>15</v>
      </c>
      <c r="C64" s="18" t="s">
        <v>82</v>
      </c>
      <c r="D64" s="17" t="s">
        <v>48</v>
      </c>
      <c r="E64" s="17">
        <v>2014</v>
      </c>
      <c r="F64" s="17">
        <v>2015</v>
      </c>
      <c r="G64" s="17">
        <v>2016</v>
      </c>
      <c r="H64" s="64">
        <v>2017</v>
      </c>
      <c r="I64" s="64">
        <v>2018</v>
      </c>
      <c r="J64" s="64">
        <v>2019</v>
      </c>
      <c r="K64" s="64">
        <v>2020</v>
      </c>
      <c r="L64" s="121" t="s">
        <v>115</v>
      </c>
      <c r="M64" s="65" t="s">
        <v>17</v>
      </c>
    </row>
    <row r="65" spans="1:13" ht="12.75" customHeight="1">
      <c r="A65" s="62" t="s">
        <v>62</v>
      </c>
      <c r="B65" s="66" t="s">
        <v>0</v>
      </c>
      <c r="C65" s="153" t="s">
        <v>86</v>
      </c>
      <c r="D65" s="25" t="s">
        <v>88</v>
      </c>
      <c r="E65" s="17">
        <v>7951.6</v>
      </c>
      <c r="F65" s="17">
        <v>7608.8</v>
      </c>
      <c r="G65" s="17">
        <v>8668</v>
      </c>
      <c r="H65" s="67">
        <v>8641</v>
      </c>
      <c r="I65" s="67">
        <f>9000-493</f>
        <v>8507</v>
      </c>
      <c r="J65" s="67">
        <v>9000</v>
      </c>
      <c r="K65" s="67">
        <v>9000</v>
      </c>
      <c r="L65" s="122">
        <v>9000</v>
      </c>
      <c r="M65" s="68">
        <f>E65+F65+G65+H65+I65+J65+K65+L65</f>
        <v>68376.4</v>
      </c>
    </row>
    <row r="66" spans="1:13" ht="14.25" customHeight="1">
      <c r="A66" s="62" t="s">
        <v>90</v>
      </c>
      <c r="B66" s="66" t="s">
        <v>91</v>
      </c>
      <c r="C66" s="168"/>
      <c r="D66" s="25" t="s">
        <v>88</v>
      </c>
      <c r="E66" s="17"/>
      <c r="F66" s="17"/>
      <c r="G66" s="17"/>
      <c r="H66" s="67"/>
      <c r="I66" s="67"/>
      <c r="J66" s="67"/>
      <c r="K66" s="67"/>
      <c r="L66" s="122"/>
      <c r="M66" s="68">
        <f aca="true" t="shared" si="3" ref="M66:M100">E66+F66+G66+H66+I66+J66+K66+L66</f>
        <v>0</v>
      </c>
    </row>
    <row r="67" spans="1:13" ht="16.5" customHeight="1">
      <c r="A67" s="62" t="s">
        <v>92</v>
      </c>
      <c r="B67" s="66" t="s">
        <v>93</v>
      </c>
      <c r="C67" s="168"/>
      <c r="D67" s="25" t="s">
        <v>88</v>
      </c>
      <c r="E67" s="17"/>
      <c r="F67" s="17"/>
      <c r="G67" s="17"/>
      <c r="H67" s="67"/>
      <c r="I67" s="67"/>
      <c r="J67" s="67"/>
      <c r="K67" s="67"/>
      <c r="L67" s="122"/>
      <c r="M67" s="68">
        <f t="shared" si="3"/>
        <v>0</v>
      </c>
    </row>
    <row r="68" spans="1:13" ht="15.75" customHeight="1">
      <c r="A68" s="62" t="s">
        <v>94</v>
      </c>
      <c r="B68" s="66" t="s">
        <v>95</v>
      </c>
      <c r="C68" s="168"/>
      <c r="D68" s="25" t="s">
        <v>88</v>
      </c>
      <c r="E68" s="17">
        <v>30.5</v>
      </c>
      <c r="F68" s="17">
        <v>41.7</v>
      </c>
      <c r="G68" s="17"/>
      <c r="H68" s="67"/>
      <c r="I68" s="67"/>
      <c r="J68" s="67"/>
      <c r="K68" s="67"/>
      <c r="L68" s="122"/>
      <c r="M68" s="68">
        <f t="shared" si="3"/>
        <v>72.2</v>
      </c>
    </row>
    <row r="69" spans="1:13" ht="32.25" customHeight="1">
      <c r="A69" s="69" t="s">
        <v>97</v>
      </c>
      <c r="B69" s="66" t="s">
        <v>96</v>
      </c>
      <c r="C69" s="168"/>
      <c r="D69" s="25" t="s">
        <v>88</v>
      </c>
      <c r="E69" s="17"/>
      <c r="F69" s="17">
        <v>470</v>
      </c>
      <c r="G69" s="17">
        <v>65</v>
      </c>
      <c r="H69" s="67"/>
      <c r="I69" s="67"/>
      <c r="J69" s="67"/>
      <c r="K69" s="67"/>
      <c r="L69" s="122"/>
      <c r="M69" s="68">
        <f t="shared" si="3"/>
        <v>535</v>
      </c>
    </row>
    <row r="70" spans="1:13" ht="20.25" customHeight="1">
      <c r="A70" s="62" t="s">
        <v>63</v>
      </c>
      <c r="B70" s="66" t="s">
        <v>1</v>
      </c>
      <c r="C70" s="168"/>
      <c r="D70" s="25" t="s">
        <v>88</v>
      </c>
      <c r="E70" s="17">
        <v>441.6</v>
      </c>
      <c r="F70" s="17">
        <v>541.6</v>
      </c>
      <c r="G70" s="17">
        <v>530</v>
      </c>
      <c r="H70" s="67">
        <v>549.8</v>
      </c>
      <c r="I70" s="67">
        <v>550</v>
      </c>
      <c r="J70" s="67">
        <v>550</v>
      </c>
      <c r="K70" s="67">
        <v>550</v>
      </c>
      <c r="L70" s="122">
        <v>550</v>
      </c>
      <c r="M70" s="68">
        <f t="shared" si="3"/>
        <v>4263</v>
      </c>
    </row>
    <row r="71" spans="1:13" ht="15.75" customHeight="1">
      <c r="A71" s="62" t="s">
        <v>64</v>
      </c>
      <c r="B71" s="66" t="s">
        <v>2</v>
      </c>
      <c r="C71" s="168"/>
      <c r="D71" s="25" t="s">
        <v>88</v>
      </c>
      <c r="E71" s="17">
        <v>81</v>
      </c>
      <c r="F71" s="17">
        <v>34.3</v>
      </c>
      <c r="G71" s="17">
        <v>45.6</v>
      </c>
      <c r="H71" s="67">
        <v>50</v>
      </c>
      <c r="I71" s="67">
        <v>50</v>
      </c>
      <c r="J71" s="67">
        <v>50</v>
      </c>
      <c r="K71" s="67">
        <v>50</v>
      </c>
      <c r="L71" s="122">
        <v>50</v>
      </c>
      <c r="M71" s="68">
        <f t="shared" si="3"/>
        <v>410.9</v>
      </c>
    </row>
    <row r="72" spans="1:13" ht="15" customHeight="1">
      <c r="A72" s="62" t="s">
        <v>65</v>
      </c>
      <c r="B72" s="66" t="s">
        <v>3</v>
      </c>
      <c r="C72" s="168"/>
      <c r="D72" s="25" t="s">
        <v>88</v>
      </c>
      <c r="E72" s="17">
        <v>93.3</v>
      </c>
      <c r="F72" s="17">
        <v>80</v>
      </c>
      <c r="G72" s="17">
        <v>76.8</v>
      </c>
      <c r="H72" s="67">
        <v>79</v>
      </c>
      <c r="I72" s="67">
        <v>100</v>
      </c>
      <c r="J72" s="67">
        <v>100</v>
      </c>
      <c r="K72" s="67">
        <v>100</v>
      </c>
      <c r="L72" s="122">
        <v>100</v>
      </c>
      <c r="M72" s="68">
        <f t="shared" si="3"/>
        <v>729.1</v>
      </c>
    </row>
    <row r="73" spans="1:13" ht="15.75" customHeight="1">
      <c r="A73" s="69" t="s">
        <v>66</v>
      </c>
      <c r="B73" s="66" t="s">
        <v>4</v>
      </c>
      <c r="C73" s="168"/>
      <c r="D73" s="25" t="s">
        <v>88</v>
      </c>
      <c r="E73" s="17">
        <v>124.8</v>
      </c>
      <c r="F73" s="17">
        <v>95</v>
      </c>
      <c r="G73" s="17">
        <v>284.3</v>
      </c>
      <c r="H73" s="67">
        <v>295</v>
      </c>
      <c r="I73" s="67">
        <v>390</v>
      </c>
      <c r="J73" s="67">
        <v>390</v>
      </c>
      <c r="K73" s="67">
        <v>390</v>
      </c>
      <c r="L73" s="122">
        <v>390</v>
      </c>
      <c r="M73" s="68">
        <f t="shared" si="3"/>
        <v>2359.1</v>
      </c>
    </row>
    <row r="74" spans="1:13" ht="21.75" customHeight="1">
      <c r="A74" s="69" t="s">
        <v>67</v>
      </c>
      <c r="B74" s="66" t="s">
        <v>39</v>
      </c>
      <c r="C74" s="168"/>
      <c r="D74" s="25" t="s">
        <v>88</v>
      </c>
      <c r="E74" s="17">
        <v>220</v>
      </c>
      <c r="F74" s="17">
        <v>150</v>
      </c>
      <c r="G74" s="17">
        <v>100</v>
      </c>
      <c r="H74" s="67">
        <v>98.8</v>
      </c>
      <c r="I74" s="67">
        <v>200</v>
      </c>
      <c r="J74" s="67">
        <v>200</v>
      </c>
      <c r="K74" s="67">
        <v>200</v>
      </c>
      <c r="L74" s="122">
        <v>200</v>
      </c>
      <c r="M74" s="68">
        <f t="shared" si="3"/>
        <v>1368.8</v>
      </c>
    </row>
    <row r="75" spans="1:13" ht="17.25" customHeight="1">
      <c r="A75" s="69" t="s">
        <v>68</v>
      </c>
      <c r="B75" s="66" t="s">
        <v>5</v>
      </c>
      <c r="C75" s="168"/>
      <c r="D75" s="25" t="s">
        <v>88</v>
      </c>
      <c r="E75" s="17">
        <v>340.4</v>
      </c>
      <c r="F75" s="17">
        <v>0</v>
      </c>
      <c r="G75" s="17">
        <v>199.5</v>
      </c>
      <c r="H75" s="67">
        <v>428.2</v>
      </c>
      <c r="I75" s="67">
        <v>150</v>
      </c>
      <c r="J75" s="67">
        <v>150</v>
      </c>
      <c r="K75" s="67">
        <v>150</v>
      </c>
      <c r="L75" s="122">
        <v>150</v>
      </c>
      <c r="M75" s="68">
        <f t="shared" si="3"/>
        <v>1568.1</v>
      </c>
    </row>
    <row r="76" spans="1:13" ht="18.75" customHeight="1">
      <c r="A76" s="69" t="s">
        <v>69</v>
      </c>
      <c r="B76" s="66" t="s">
        <v>98</v>
      </c>
      <c r="C76" s="168"/>
      <c r="D76" s="25" t="s">
        <v>88</v>
      </c>
      <c r="E76" s="17">
        <v>3916.5</v>
      </c>
      <c r="F76" s="17"/>
      <c r="G76" s="17"/>
      <c r="H76" s="67"/>
      <c r="I76" s="67"/>
      <c r="J76" s="67"/>
      <c r="K76" s="67"/>
      <c r="L76" s="122"/>
      <c r="M76" s="68">
        <f t="shared" si="3"/>
        <v>3916.5</v>
      </c>
    </row>
    <row r="77" spans="1:13" ht="22.5" customHeight="1">
      <c r="A77" s="69" t="s">
        <v>70</v>
      </c>
      <c r="B77" s="66" t="s">
        <v>6</v>
      </c>
      <c r="C77" s="168"/>
      <c r="D77" s="25" t="s">
        <v>88</v>
      </c>
      <c r="E77" s="17">
        <v>633.3</v>
      </c>
      <c r="F77" s="17">
        <v>500</v>
      </c>
      <c r="G77" s="17">
        <v>500</v>
      </c>
      <c r="H77" s="67">
        <v>500</v>
      </c>
      <c r="I77" s="67">
        <v>500</v>
      </c>
      <c r="J77" s="67">
        <v>500</v>
      </c>
      <c r="K77" s="67">
        <v>500</v>
      </c>
      <c r="L77" s="122">
        <v>500</v>
      </c>
      <c r="M77" s="68">
        <f t="shared" si="3"/>
        <v>4133.3</v>
      </c>
    </row>
    <row r="78" spans="1:13" ht="16.5" customHeight="1">
      <c r="A78" s="69" t="s">
        <v>71</v>
      </c>
      <c r="B78" s="66" t="s">
        <v>7</v>
      </c>
      <c r="C78" s="168"/>
      <c r="D78" s="25" t="s">
        <v>88</v>
      </c>
      <c r="E78" s="17">
        <v>693.1</v>
      </c>
      <c r="F78" s="17">
        <v>475.1</v>
      </c>
      <c r="G78" s="17">
        <v>525</v>
      </c>
      <c r="H78" s="67">
        <v>349.8</v>
      </c>
      <c r="I78" s="67">
        <v>500</v>
      </c>
      <c r="J78" s="67">
        <v>500</v>
      </c>
      <c r="K78" s="67">
        <v>500</v>
      </c>
      <c r="L78" s="122">
        <v>500</v>
      </c>
      <c r="M78" s="68">
        <f t="shared" si="3"/>
        <v>4043</v>
      </c>
    </row>
    <row r="79" spans="1:13" ht="15.75">
      <c r="A79" s="69" t="s">
        <v>72</v>
      </c>
      <c r="B79" s="66" t="s">
        <v>8</v>
      </c>
      <c r="C79" s="168"/>
      <c r="D79" s="25" t="s">
        <v>88</v>
      </c>
      <c r="E79" s="17">
        <v>633.3</v>
      </c>
      <c r="F79" s="17">
        <v>500</v>
      </c>
      <c r="G79" s="17">
        <v>300</v>
      </c>
      <c r="H79" s="67">
        <v>149</v>
      </c>
      <c r="I79" s="67">
        <v>300</v>
      </c>
      <c r="J79" s="67">
        <v>300</v>
      </c>
      <c r="K79" s="67">
        <v>300</v>
      </c>
      <c r="L79" s="122">
        <v>300</v>
      </c>
      <c r="M79" s="68">
        <f t="shared" si="3"/>
        <v>2782.3</v>
      </c>
    </row>
    <row r="80" spans="1:13" ht="18" customHeight="1">
      <c r="A80" s="69" t="s">
        <v>73</v>
      </c>
      <c r="B80" s="66" t="s">
        <v>9</v>
      </c>
      <c r="C80" s="168"/>
      <c r="D80" s="25" t="s">
        <v>88</v>
      </c>
      <c r="E80" s="17">
        <v>209.8</v>
      </c>
      <c r="F80" s="17">
        <v>195</v>
      </c>
      <c r="G80" s="17">
        <v>184</v>
      </c>
      <c r="H80" s="67">
        <v>170.6</v>
      </c>
      <c r="I80" s="67">
        <v>210</v>
      </c>
      <c r="J80" s="67">
        <v>210</v>
      </c>
      <c r="K80" s="67">
        <v>210</v>
      </c>
      <c r="L80" s="122">
        <v>210</v>
      </c>
      <c r="M80" s="68">
        <f t="shared" si="3"/>
        <v>1599.4</v>
      </c>
    </row>
    <row r="81" spans="1:13" ht="18.75" customHeight="1">
      <c r="A81" s="69" t="s">
        <v>74</v>
      </c>
      <c r="B81" s="66" t="s">
        <v>99</v>
      </c>
      <c r="C81" s="168"/>
      <c r="D81" s="25" t="s">
        <v>88</v>
      </c>
      <c r="E81" s="17">
        <v>56.2</v>
      </c>
      <c r="F81" s="17"/>
      <c r="G81" s="17"/>
      <c r="H81" s="67"/>
      <c r="I81" s="67"/>
      <c r="J81" s="67"/>
      <c r="K81" s="67"/>
      <c r="L81" s="122"/>
      <c r="M81" s="68">
        <f t="shared" si="3"/>
        <v>56.2</v>
      </c>
    </row>
    <row r="82" spans="1:13" ht="20.25" customHeight="1">
      <c r="A82" s="69" t="s">
        <v>75</v>
      </c>
      <c r="B82" s="66" t="s">
        <v>10</v>
      </c>
      <c r="C82" s="168"/>
      <c r="D82" s="25" t="s">
        <v>88</v>
      </c>
      <c r="E82" s="17"/>
      <c r="F82" s="17"/>
      <c r="G82" s="17"/>
      <c r="H82" s="67">
        <v>471.5</v>
      </c>
      <c r="I82" s="67">
        <v>1500</v>
      </c>
      <c r="J82" s="67"/>
      <c r="K82" s="67"/>
      <c r="L82" s="122"/>
      <c r="M82" s="68">
        <f t="shared" si="3"/>
        <v>1971.5</v>
      </c>
    </row>
    <row r="83" spans="1:13" ht="30.75" customHeight="1">
      <c r="A83" s="69" t="s">
        <v>76</v>
      </c>
      <c r="B83" s="66" t="s">
        <v>47</v>
      </c>
      <c r="C83" s="168"/>
      <c r="D83" s="25" t="s">
        <v>88</v>
      </c>
      <c r="E83" s="17"/>
      <c r="F83" s="17"/>
      <c r="G83" s="17"/>
      <c r="H83" s="67">
        <v>62.4</v>
      </c>
      <c r="I83" s="67">
        <v>50</v>
      </c>
      <c r="J83" s="67">
        <v>50</v>
      </c>
      <c r="K83" s="67">
        <v>50</v>
      </c>
      <c r="L83" s="122">
        <v>50</v>
      </c>
      <c r="M83" s="68">
        <f t="shared" si="3"/>
        <v>262.4</v>
      </c>
    </row>
    <row r="84" spans="1:13" ht="22.5" customHeight="1">
      <c r="A84" s="70" t="s">
        <v>100</v>
      </c>
      <c r="B84" s="66" t="s">
        <v>101</v>
      </c>
      <c r="C84" s="168"/>
      <c r="D84" s="25" t="s">
        <v>88</v>
      </c>
      <c r="E84" s="17"/>
      <c r="F84" s="17"/>
      <c r="G84" s="17"/>
      <c r="H84" s="67"/>
      <c r="I84" s="67"/>
      <c r="J84" s="67"/>
      <c r="K84" s="67"/>
      <c r="L84" s="122"/>
      <c r="M84" s="68">
        <f t="shared" si="3"/>
        <v>0</v>
      </c>
    </row>
    <row r="85" spans="1:13" ht="15.75">
      <c r="A85" s="69" t="s">
        <v>102</v>
      </c>
      <c r="B85" s="66" t="s">
        <v>103</v>
      </c>
      <c r="C85" s="168"/>
      <c r="D85" s="25" t="s">
        <v>88</v>
      </c>
      <c r="E85" s="17"/>
      <c r="F85" s="17"/>
      <c r="G85" s="17"/>
      <c r="H85" s="67"/>
      <c r="I85" s="71"/>
      <c r="J85" s="71"/>
      <c r="K85" s="71"/>
      <c r="L85" s="123"/>
      <c r="M85" s="68">
        <f t="shared" si="3"/>
        <v>0</v>
      </c>
    </row>
    <row r="86" spans="1:13" ht="21.75" customHeight="1">
      <c r="A86" s="69" t="s">
        <v>104</v>
      </c>
      <c r="B86" s="66" t="s">
        <v>105</v>
      </c>
      <c r="C86" s="168"/>
      <c r="D86" s="25" t="s">
        <v>88</v>
      </c>
      <c r="E86" s="17"/>
      <c r="F86" s="17"/>
      <c r="G86" s="17"/>
      <c r="H86" s="67"/>
      <c r="I86" s="71"/>
      <c r="J86" s="71"/>
      <c r="K86" s="71"/>
      <c r="L86" s="123"/>
      <c r="M86" s="68">
        <f t="shared" si="3"/>
        <v>0</v>
      </c>
    </row>
    <row r="87" spans="1:13" ht="21.75" customHeight="1">
      <c r="A87" s="69" t="s">
        <v>106</v>
      </c>
      <c r="B87" s="66" t="s">
        <v>107</v>
      </c>
      <c r="C87" s="168"/>
      <c r="D87" s="25" t="s">
        <v>88</v>
      </c>
      <c r="E87" s="17"/>
      <c r="F87" s="17"/>
      <c r="G87" s="17"/>
      <c r="H87" s="67"/>
      <c r="I87" s="71"/>
      <c r="J87" s="71"/>
      <c r="K87" s="71"/>
      <c r="L87" s="123"/>
      <c r="M87" s="68">
        <f t="shared" si="3"/>
        <v>0</v>
      </c>
    </row>
    <row r="88" spans="1:13" ht="20.25" customHeight="1">
      <c r="A88" s="69" t="s">
        <v>77</v>
      </c>
      <c r="B88" s="66" t="s">
        <v>108</v>
      </c>
      <c r="C88" s="168"/>
      <c r="D88" s="25" t="s">
        <v>88</v>
      </c>
      <c r="E88" s="17"/>
      <c r="F88" s="17"/>
      <c r="G88" s="17"/>
      <c r="H88" s="67">
        <v>50</v>
      </c>
      <c r="I88" s="71"/>
      <c r="J88" s="71"/>
      <c r="K88" s="71"/>
      <c r="L88" s="123"/>
      <c r="M88" s="68">
        <f t="shared" si="3"/>
        <v>50</v>
      </c>
    </row>
    <row r="89" spans="1:13" ht="31.5" customHeight="1">
      <c r="A89" s="69" t="s">
        <v>78</v>
      </c>
      <c r="B89" s="72" t="s">
        <v>40</v>
      </c>
      <c r="C89" s="168"/>
      <c r="D89" s="25" t="s">
        <v>88</v>
      </c>
      <c r="E89" s="17"/>
      <c r="F89" s="17">
        <v>63.4</v>
      </c>
      <c r="G89" s="17">
        <v>85</v>
      </c>
      <c r="H89" s="67">
        <v>3.5</v>
      </c>
      <c r="I89" s="71"/>
      <c r="J89" s="71"/>
      <c r="K89" s="71"/>
      <c r="L89" s="123"/>
      <c r="M89" s="68">
        <f t="shared" si="3"/>
        <v>151.9</v>
      </c>
    </row>
    <row r="90" spans="1:13" ht="22.5" customHeight="1" hidden="1">
      <c r="A90" s="69">
        <v>27</v>
      </c>
      <c r="B90" s="72" t="s">
        <v>45</v>
      </c>
      <c r="C90" s="168"/>
      <c r="D90" s="25" t="s">
        <v>88</v>
      </c>
      <c r="E90" s="17"/>
      <c r="F90" s="17"/>
      <c r="G90" s="17"/>
      <c r="H90" s="67"/>
      <c r="I90" s="71"/>
      <c r="J90" s="71"/>
      <c r="K90" s="71"/>
      <c r="L90" s="123"/>
      <c r="M90" s="68">
        <f t="shared" si="3"/>
        <v>0</v>
      </c>
    </row>
    <row r="91" spans="1:13" ht="15" customHeight="1" hidden="1">
      <c r="A91" s="69"/>
      <c r="B91" s="72"/>
      <c r="C91" s="168"/>
      <c r="D91" s="25" t="s">
        <v>88</v>
      </c>
      <c r="E91" s="17"/>
      <c r="F91" s="17"/>
      <c r="G91" s="17"/>
      <c r="H91" s="67"/>
      <c r="I91" s="71"/>
      <c r="J91" s="71"/>
      <c r="K91" s="71"/>
      <c r="L91" s="123"/>
      <c r="M91" s="68">
        <f t="shared" si="3"/>
        <v>0</v>
      </c>
    </row>
    <row r="92" spans="1:13" ht="18" customHeight="1">
      <c r="A92" s="73" t="s">
        <v>79</v>
      </c>
      <c r="B92" s="74" t="s">
        <v>109</v>
      </c>
      <c r="C92" s="168"/>
      <c r="D92" s="25" t="s">
        <v>88</v>
      </c>
      <c r="E92" s="22"/>
      <c r="F92" s="22"/>
      <c r="G92" s="22">
        <v>11</v>
      </c>
      <c r="H92" s="75"/>
      <c r="I92" s="76"/>
      <c r="J92" s="76"/>
      <c r="K92" s="76"/>
      <c r="L92" s="124"/>
      <c r="M92" s="68">
        <f t="shared" si="3"/>
        <v>11</v>
      </c>
    </row>
    <row r="93" spans="1:13" ht="20.25" customHeight="1">
      <c r="A93" s="73" t="s">
        <v>80</v>
      </c>
      <c r="B93" s="74" t="s">
        <v>50</v>
      </c>
      <c r="C93" s="168"/>
      <c r="D93" s="25" t="s">
        <v>88</v>
      </c>
      <c r="E93" s="22"/>
      <c r="F93" s="22"/>
      <c r="G93" s="22"/>
      <c r="H93" s="75">
        <v>85</v>
      </c>
      <c r="I93" s="76"/>
      <c r="J93" s="76"/>
      <c r="K93" s="76"/>
      <c r="L93" s="124"/>
      <c r="M93" s="68">
        <f t="shared" si="3"/>
        <v>85</v>
      </c>
    </row>
    <row r="94" spans="1:13" ht="32.25" customHeight="1">
      <c r="A94" s="73" t="s">
        <v>81</v>
      </c>
      <c r="B94" s="74" t="s">
        <v>51</v>
      </c>
      <c r="C94" s="154"/>
      <c r="D94" s="25" t="s">
        <v>88</v>
      </c>
      <c r="E94" s="22"/>
      <c r="F94" s="22"/>
      <c r="G94" s="22"/>
      <c r="H94" s="75">
        <v>10</v>
      </c>
      <c r="I94" s="76"/>
      <c r="J94" s="76"/>
      <c r="K94" s="76"/>
      <c r="L94" s="124"/>
      <c r="M94" s="68">
        <f t="shared" si="3"/>
        <v>10</v>
      </c>
    </row>
    <row r="95" spans="1:13" ht="18.75" customHeight="1">
      <c r="A95" s="73" t="s">
        <v>113</v>
      </c>
      <c r="B95" s="104" t="s">
        <v>114</v>
      </c>
      <c r="C95" s="105"/>
      <c r="D95" s="106"/>
      <c r="E95" s="107"/>
      <c r="F95" s="107"/>
      <c r="G95" s="107"/>
      <c r="H95" s="108"/>
      <c r="I95" s="108">
        <f>1000-199-190.4</f>
        <v>610.6</v>
      </c>
      <c r="J95" s="108"/>
      <c r="K95" s="108"/>
      <c r="L95" s="125"/>
      <c r="M95" s="68">
        <f t="shared" si="3"/>
        <v>610.6</v>
      </c>
    </row>
    <row r="96" spans="1:15" ht="16.5" thickBot="1">
      <c r="A96" s="77"/>
      <c r="B96" s="78" t="s">
        <v>11</v>
      </c>
      <c r="C96" s="78"/>
      <c r="D96" s="25"/>
      <c r="E96" s="94">
        <f>E65+E66+E67+E68+E69+E70+E71+E72+E73+E74+E75+E76+E77+E78+E79+E80+E81+E82+E83+E84+E85+E86+E87+E88+E89+E92+E93+E94+E95</f>
        <v>15425.399999999998</v>
      </c>
      <c r="F96" s="94">
        <f aca="true" t="shared" si="4" ref="F96:L96">F65+F66+F67+F68+F69+F70+F71+F72+F73+F74+F75+F76+F77+F78+F79+F80+F81+F82+F83+F84+F85+F86+F87+F88+F89+F92+F93+F94+F95</f>
        <v>10754.9</v>
      </c>
      <c r="G96" s="94">
        <f t="shared" si="4"/>
        <v>11574.199999999999</v>
      </c>
      <c r="H96" s="94">
        <f t="shared" si="4"/>
        <v>11993.599999999999</v>
      </c>
      <c r="I96" s="109">
        <f>I65+I66+I67+I68+I69+I70+I71+I72+I73+I74+I75+I76+I77+I78+I79+I80+I81+I82+I83+I84+I85+I86+I87+I88+I89+I92+I93+I94+I95</f>
        <v>13617.6</v>
      </c>
      <c r="J96" s="94">
        <f t="shared" si="4"/>
        <v>12000</v>
      </c>
      <c r="K96" s="94">
        <f t="shared" si="4"/>
        <v>12000</v>
      </c>
      <c r="L96" s="94">
        <f t="shared" si="4"/>
        <v>12000</v>
      </c>
      <c r="M96" s="68">
        <f t="shared" si="3"/>
        <v>99365.69999999998</v>
      </c>
      <c r="N96" s="9"/>
      <c r="O96" s="3"/>
    </row>
    <row r="97" spans="1:14" ht="16.5" hidden="1" thickBot="1">
      <c r="A97" s="79"/>
      <c r="B97" s="80" t="s">
        <v>12</v>
      </c>
      <c r="C97" s="81"/>
      <c r="D97" s="25" t="s">
        <v>88</v>
      </c>
      <c r="E97" s="5"/>
      <c r="F97" s="5"/>
      <c r="G97" s="5"/>
      <c r="H97" s="82">
        <f>H19+H39+H58+H96</f>
        <v>33999.1</v>
      </c>
      <c r="I97" s="110">
        <f>I19+I39+I58+I96</f>
        <v>37101.6</v>
      </c>
      <c r="J97" s="82"/>
      <c r="K97" s="82"/>
      <c r="L97" s="82"/>
      <c r="M97" s="68">
        <f t="shared" si="3"/>
        <v>71100.7</v>
      </c>
      <c r="N97" s="4"/>
    </row>
    <row r="98" spans="1:13" ht="30" customHeight="1" hidden="1" thickBot="1">
      <c r="A98" s="83"/>
      <c r="B98" s="84" t="s">
        <v>13</v>
      </c>
      <c r="C98" s="81"/>
      <c r="D98" s="25" t="s">
        <v>88</v>
      </c>
      <c r="E98" s="5"/>
      <c r="F98" s="5"/>
      <c r="G98" s="5"/>
      <c r="H98" s="85">
        <f>H97</f>
        <v>33999.1</v>
      </c>
      <c r="I98" s="111"/>
      <c r="J98" s="85"/>
      <c r="K98" s="85"/>
      <c r="L98" s="85"/>
      <c r="M98" s="68">
        <f t="shared" si="3"/>
        <v>33999.1</v>
      </c>
    </row>
    <row r="99" spans="1:14" ht="21.75" customHeight="1">
      <c r="A99" s="86"/>
      <c r="B99" s="87" t="s">
        <v>111</v>
      </c>
      <c r="C99" s="87"/>
      <c r="D99" s="93" t="s">
        <v>88</v>
      </c>
      <c r="E99" s="95">
        <f aca="true" t="shared" si="5" ref="E99:L99">E19+E39+E58+E96</f>
        <v>33451.399999999994</v>
      </c>
      <c r="F99" s="95">
        <f t="shared" si="5"/>
        <v>28351.9</v>
      </c>
      <c r="G99" s="95">
        <f t="shared" si="5"/>
        <v>30083</v>
      </c>
      <c r="H99" s="88">
        <f t="shared" si="5"/>
        <v>33999.1</v>
      </c>
      <c r="I99" s="112">
        <f t="shared" si="5"/>
        <v>37101.6</v>
      </c>
      <c r="J99" s="88">
        <f t="shared" si="5"/>
        <v>32647</v>
      </c>
      <c r="K99" s="88">
        <f t="shared" si="5"/>
        <v>32647</v>
      </c>
      <c r="L99" s="88">
        <f t="shared" si="5"/>
        <v>32647</v>
      </c>
      <c r="M99" s="68">
        <f t="shared" si="3"/>
        <v>260928</v>
      </c>
      <c r="N99" s="8"/>
    </row>
    <row r="100" spans="1:13" ht="17.25" customHeight="1" thickBot="1">
      <c r="A100" s="77"/>
      <c r="B100" s="89" t="s">
        <v>13</v>
      </c>
      <c r="C100" s="89"/>
      <c r="D100" s="25" t="s">
        <v>88</v>
      </c>
      <c r="E100" s="96">
        <v>33451.4</v>
      </c>
      <c r="F100" s="96">
        <v>28351.9</v>
      </c>
      <c r="G100" s="97">
        <f aca="true" t="shared" si="6" ref="G100:L100">G99</f>
        <v>30083</v>
      </c>
      <c r="H100" s="90">
        <f t="shared" si="6"/>
        <v>33999.1</v>
      </c>
      <c r="I100" s="113">
        <f t="shared" si="6"/>
        <v>37101.6</v>
      </c>
      <c r="J100" s="90">
        <f t="shared" si="6"/>
        <v>32647</v>
      </c>
      <c r="K100" s="90">
        <f t="shared" si="6"/>
        <v>32647</v>
      </c>
      <c r="L100" s="90">
        <f t="shared" si="6"/>
        <v>32647</v>
      </c>
      <c r="M100" s="68">
        <f t="shared" si="3"/>
        <v>260928</v>
      </c>
    </row>
    <row r="101" spans="1:13" ht="15.75">
      <c r="A101" s="91"/>
      <c r="B101" s="91"/>
      <c r="C101" s="91" t="s">
        <v>84</v>
      </c>
      <c r="D101" s="91"/>
      <c r="E101" s="91"/>
      <c r="F101" s="91"/>
      <c r="G101" s="91"/>
      <c r="H101" s="92"/>
      <c r="I101" s="92"/>
      <c r="J101" s="92"/>
      <c r="K101" s="92"/>
      <c r="L101" s="92"/>
      <c r="M101" s="92"/>
    </row>
    <row r="102" spans="1:13" ht="1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8"/>
    </row>
    <row r="103" spans="1:13" ht="1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1:13" ht="1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1:13" ht="1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 ht="1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13" ht="1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ht="1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ht="1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ht="1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1:13" ht="1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ht="1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ht="1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1:13" ht="1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1:13" ht="1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1:13" ht="1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1:13" ht="1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1:13" ht="1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1:13" ht="1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</row>
    <row r="122" spans="1:13" ht="1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</row>
    <row r="123" spans="1:13" ht="1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</row>
    <row r="124" spans="1:13" ht="1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</row>
    <row r="125" spans="1:13" ht="1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</row>
    <row r="126" spans="1:13" ht="1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</row>
    <row r="127" spans="1:13" ht="1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1:13" ht="1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</row>
    <row r="130" spans="1:13" ht="1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</row>
    <row r="131" spans="1:13" ht="1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</row>
    <row r="132" spans="1:13" ht="1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</row>
    <row r="133" spans="1:13" ht="1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1:13" ht="1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</row>
    <row r="135" spans="1:13" ht="1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6" spans="1:13" ht="1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</row>
    <row r="137" spans="1:13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</row>
    <row r="138" spans="1:13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</row>
    <row r="139" spans="1:13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</row>
    <row r="140" spans="1:13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</row>
    <row r="141" spans="1:13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</row>
    <row r="142" spans="1:13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</row>
    <row r="143" spans="1:13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1:13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</row>
    <row r="145" spans="1:13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</row>
    <row r="146" spans="1:13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</row>
    <row r="147" spans="1:13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</row>
    <row r="148" spans="1:13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</row>
    <row r="149" spans="1:13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</row>
    <row r="150" spans="1:13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</row>
    <row r="151" spans="1:13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</row>
    <row r="152" spans="1:13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</row>
    <row r="153" spans="1:13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</row>
    <row r="154" spans="1:13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</row>
    <row r="155" spans="1:13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</row>
    <row r="156" spans="1:13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</row>
    <row r="157" spans="1:13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</row>
    <row r="158" spans="1:13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</row>
    <row r="159" spans="1:13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</row>
  </sheetData>
  <sheetProtection/>
  <mergeCells count="40">
    <mergeCell ref="O16:O18"/>
    <mergeCell ref="C51:C52"/>
    <mergeCell ref="B50:M50"/>
    <mergeCell ref="B51:B52"/>
    <mergeCell ref="D51:D52"/>
    <mergeCell ref="B48:M48"/>
    <mergeCell ref="B53:B54"/>
    <mergeCell ref="C65:C94"/>
    <mergeCell ref="M14:M15"/>
    <mergeCell ref="C26:C38"/>
    <mergeCell ref="B59:M59"/>
    <mergeCell ref="M53:M54"/>
    <mergeCell ref="M55:M56"/>
    <mergeCell ref="J53:J54"/>
    <mergeCell ref="B47:M47"/>
    <mergeCell ref="A53:A54"/>
    <mergeCell ref="B49:M49"/>
    <mergeCell ref="I53:I54"/>
    <mergeCell ref="C53:C57"/>
    <mergeCell ref="H55:H56"/>
    <mergeCell ref="I55:I56"/>
    <mergeCell ref="J55:J56"/>
    <mergeCell ref="K55:K56"/>
    <mergeCell ref="K53:K54"/>
    <mergeCell ref="C16:C18"/>
    <mergeCell ref="A10:M10"/>
    <mergeCell ref="C14:C15"/>
    <mergeCell ref="A14:A15"/>
    <mergeCell ref="B14:B15"/>
    <mergeCell ref="D14:D15"/>
    <mergeCell ref="E14:L15"/>
    <mergeCell ref="B55:B56"/>
    <mergeCell ref="H53:H54"/>
    <mergeCell ref="I1:M4"/>
    <mergeCell ref="I5:M5"/>
    <mergeCell ref="I6:M6"/>
    <mergeCell ref="I7:M7"/>
    <mergeCell ref="B11:M11"/>
    <mergeCell ref="B8:M8"/>
    <mergeCell ref="B23:M23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2018-09-04T11:15:29Z</cp:lastPrinted>
  <dcterms:created xsi:type="dcterms:W3CDTF">2015-10-19T12:10:33Z</dcterms:created>
  <dcterms:modified xsi:type="dcterms:W3CDTF">2018-11-13T07:53:24Z</dcterms:modified>
  <cp:category/>
  <cp:version/>
  <cp:contentType/>
  <cp:contentStatus/>
</cp:coreProperties>
</file>