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95" windowWidth="15195" windowHeight="74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<sst xmlns="http://schemas.openxmlformats.org/spreadsheetml/2006/main" count="673" uniqueCount="280">
  <si>
    <t>(рублей)</t>
  </si>
  <si>
    <t>Наименование</t>
  </si>
  <si>
    <t>Целевая статья</t>
  </si>
  <si>
    <t>Группы и подгруппы видов расходов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</si>
  <si>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 </t>
  </si>
  <si>
    <t>Муниципальная программа "Безопасный город в муниципальном образовании городское поселение "Город Малоярославец"</t>
  </si>
  <si>
    <t>02 0 00 00000</t>
  </si>
  <si>
    <t>02 0 01 00000</t>
  </si>
  <si>
    <t>02 0 01 00460</t>
  </si>
  <si>
    <t>200</t>
  </si>
  <si>
    <t>240</t>
  </si>
  <si>
    <t>02 0 03 00000</t>
  </si>
  <si>
    <t>02 0 03 00930</t>
  </si>
  <si>
    <t>600</t>
  </si>
  <si>
    <t>630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</si>
  <si>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</si>
  <si>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03 0 00 00000</t>
  </si>
  <si>
    <t>03 0 01 00000</t>
  </si>
  <si>
    <t>03 0 01 00470</t>
  </si>
  <si>
    <t>300</t>
  </si>
  <si>
    <t>320</t>
  </si>
  <si>
    <t>03 0 01 00480</t>
  </si>
  <si>
    <t>800</t>
  </si>
  <si>
    <t>810</t>
  </si>
  <si>
    <t>03 0 01 00800</t>
  </si>
  <si>
    <t>500</t>
  </si>
  <si>
    <t>540</t>
  </si>
  <si>
    <t>03 0 01 S3190</t>
  </si>
  <si>
    <t>03 0 02 00000</t>
  </si>
  <si>
    <t>03 0 02 00780</t>
  </si>
  <si>
    <t>310</t>
  </si>
  <si>
    <t>03 0 02 00920</t>
  </si>
  <si>
    <t>330</t>
  </si>
  <si>
    <t>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</si>
  <si>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</si>
  <si>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>04 0 01 00000</t>
  </si>
  <si>
    <t>04 0 01 00510</t>
  </si>
  <si>
    <t>Муниципальная программа "Переселение граждан из аварийного жилищного фонда на территории муниципального образования городское поселение "Город Малоярославец"</t>
  </si>
  <si>
    <t>05 0 00 00000</t>
  </si>
  <si>
    <t>05 0 F3 00000</t>
  </si>
  <si>
    <t>05 0 F3 67483</t>
  </si>
  <si>
    <t>400</t>
  </si>
  <si>
    <t>410</t>
  </si>
  <si>
    <t>05 0 F3 67484</t>
  </si>
  <si>
    <t>05 0 F3 6748S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</si>
  <si>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</si>
  <si>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07 0 00 00000</t>
  </si>
  <si>
    <t>07 0 01 00000</t>
  </si>
  <si>
    <t>07 0 01 00550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</si>
  <si>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</si>
  <si>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08 0 00 00000</t>
  </si>
  <si>
    <t>08 0 01 00000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</si>
  <si>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</si>
  <si>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</si>
  <si>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</si>
  <si>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>09 0 01 00000</t>
  </si>
  <si>
    <t>09 0 01 S9111</t>
  </si>
  <si>
    <t>09 0 02 00000</t>
  </si>
  <si>
    <t>09 0 02 00760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</si>
  <si>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</si>
  <si>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11 0 00 00000</t>
  </si>
  <si>
    <t>11 0 01 00000</t>
  </si>
  <si>
    <t>11 0 01 00600</t>
  </si>
  <si>
    <t>610</t>
  </si>
  <si>
    <t>11 0 02 00000</t>
  </si>
  <si>
    <t>11 0 02 00590</t>
  </si>
  <si>
    <t>100</t>
  </si>
  <si>
    <t>110</t>
  </si>
  <si>
    <t>11 0 03 00000</t>
  </si>
  <si>
    <t>11 0 03 00600</t>
  </si>
  <si>
    <t>11 0 04 00000</t>
  </si>
  <si>
    <t>11 0 04 00600</t>
  </si>
  <si>
    <t>11 0 05 00000</t>
  </si>
  <si>
    <t>11 0 05 00610</t>
  </si>
  <si>
    <t>11 0 06 00000</t>
  </si>
  <si>
    <t>11 0 06 00630</t>
  </si>
  <si>
    <t>11 0 06 04410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</si>
  <si>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</si>
  <si>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</si>
  <si>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</si>
  <si>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</si>
  <si>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</si>
  <si>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</si>
  <si>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>13 0 01 00000</t>
  </si>
  <si>
    <t>13 0 01 00600</t>
  </si>
  <si>
    <t>13 0 01 00620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</si>
  <si>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</si>
  <si>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14 0 00 00000</t>
  </si>
  <si>
    <t>14 0 01 00000</t>
  </si>
  <si>
    <t>14 0 01 00720</t>
  </si>
  <si>
    <t>14 0 01 S7010</t>
  </si>
  <si>
    <t>14 0 01 S7030</t>
  </si>
  <si>
    <t>14 0 01 S7070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</si>
  <si>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</si>
  <si>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</si>
  <si>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>16 0 01 00000</t>
  </si>
  <si>
    <t>16 0 01 00660</t>
  </si>
  <si>
    <t>16 0 01 00670</t>
  </si>
  <si>
    <t>16 0 01 00680</t>
  </si>
  <si>
    <t>16 0 01 00690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</si>
  <si>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</si>
  <si>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17 0 00 00000</t>
  </si>
  <si>
    <t>17 0 01 00000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</si>
  <si>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</si>
  <si>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</si>
  <si>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18 0 00 00000</t>
  </si>
  <si>
    <t>18 0 01 00000</t>
  </si>
  <si>
    <t>18 0 01 00910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</si>
  <si>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</si>
  <si>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</si>
  <si>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>19 0 01 00000</t>
  </si>
  <si>
    <t>19 0 01 00520</t>
  </si>
  <si>
    <t>19 0 R1 00000</t>
  </si>
  <si>
    <t>19 0 R1 85000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</si>
  <si>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</si>
  <si>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20 0 00 00000</t>
  </si>
  <si>
    <t>20 0 01 00000</t>
  </si>
  <si>
    <t>20 0 01 00400</t>
  </si>
  <si>
    <t>120</t>
  </si>
  <si>
    <t>850</t>
  </si>
  <si>
    <t>20 0 01 00450</t>
  </si>
  <si>
    <t>20 0 02 00000</t>
  </si>
  <si>
    <t>20 0 02 00400</t>
  </si>
  <si>
    <t>20 0 02 00420</t>
  </si>
  <si>
    <t>20 0 03 00000</t>
  </si>
  <si>
    <t>20 0 03 00400</t>
  </si>
  <si>
    <t>20 0 04 00000</t>
  </si>
  <si>
    <t>20 0 04 00740</t>
  </si>
  <si>
    <t>830</t>
  </si>
  <si>
    <t>20 0 05 00000</t>
  </si>
  <si>
    <t>20 0 05 00730</t>
  </si>
  <si>
    <t>870</t>
  </si>
  <si>
    <t>20 0 06 00000</t>
  </si>
  <si>
    <t>20 0 06 00710</t>
  </si>
  <si>
    <t>20 0 08 00000</t>
  </si>
  <si>
    <t>20 0 08 S0240</t>
  </si>
  <si>
    <t>20 0 09 00000</t>
  </si>
  <si>
    <t>20 0 09 00860</t>
  </si>
  <si>
    <t>20 0 14 00000</t>
  </si>
  <si>
    <t>20 0 14 00980</t>
  </si>
  <si>
    <t>Муниципальная программа "Формирование современной городской среды МО ГП "Город Малоярославец" на 2018-2024 годы"</t>
  </si>
  <si>
    <t>21 0 00 00000</t>
  </si>
  <si>
    <t>21 0 01 00000</t>
  </si>
  <si>
    <t>21 0 01 00850</t>
  </si>
  <si>
    <t>21 0 F2 00000</t>
  </si>
  <si>
    <t>21 0 F2 55550</t>
  </si>
  <si>
    <t>Непрограммное направление деятельности</t>
  </si>
  <si>
    <t>70 0 00 00000</t>
  </si>
  <si>
    <t>70 0 01 00000</t>
  </si>
  <si>
    <t>70 0 01 00890</t>
  </si>
  <si>
    <t>70 0 02 00000</t>
  </si>
  <si>
    <t>70 0 02 00650</t>
  </si>
  <si>
    <t>700</t>
  </si>
  <si>
    <t>730</t>
  </si>
  <si>
    <t>88 0 00 00000</t>
  </si>
  <si>
    <t>88 0 00 00900</t>
  </si>
  <si>
    <t>Всего</t>
  </si>
  <si>
    <t>Исполнение переданных полномочий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</si>
  <si>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</si>
  <si>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</si>
  <si>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</si>
  <si>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</si>
  <si>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</si>
  <si>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</si>
  <si>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</si>
  <si>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</si>
  <si>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</si>
  <si>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</si>
  <si>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</si>
  <si>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</si>
  <si>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</si>
  <si>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Компенсация возмещения затрат за льготный проезд отдельных категорий граждан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</si>
  <si>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</si>
  <si>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</si>
  <si>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</si>
  <si>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</si>
  <si>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</si>
  <si>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</si>
  <si>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Основное мероприятие "Социальная поддержка граждан"</t>
  </si>
  <si>
    <t>Доплаты к пенсиям муниципальным служащим</t>
  </si>
  <si>
    <t>Публичные нормативные социальные выплаты гражданам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</si>
  <si>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</si>
  <si>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</si>
  <si>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</si>
  <si>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</si>
  <si>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Региональный проект "Обеспечение устойчивого сокращения непригодного для проживания жилищного фонда"</t>
  </si>
  <si>
    <t>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</si>
  <si>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Капитальные вложения в объекты государственной (муниципальной) собственности</t>
  </si>
  <si>
    <t>Бюджетные инвестиции</t>
  </si>
  <si>
    <t>Расходы на переселение граждан из аварийного жилищного фонда за счет средств областного бюджета</t>
  </si>
  <si>
    <t>Расходы на переселение граждан из аварийного жилищного фонда за счет средств местного бюджета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</si>
  <si>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</si>
  <si>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</si>
  <si>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</si>
  <si>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</si>
  <si>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</si>
  <si>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</si>
  <si>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</si>
  <si>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</si>
  <si>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</si>
  <si>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</si>
  <si>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</si>
  <si>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</si>
  <si>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</si>
  <si>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</si>
  <si>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</si>
  <si>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Основное мероприятие "Организация и проведение мероприятий искусства и кинематографии"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</si>
  <si>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</si>
  <si>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</si>
  <si>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</si>
  <si>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</si>
  <si>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</si>
  <si>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</si>
  <si>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Поддержка коммунального хозяйства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</si>
  <si>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</si>
  <si>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</si>
  <si>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</si>
  <si>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</si>
  <si>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</si>
  <si>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</si>
  <si>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</si>
  <si>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</si>
  <si>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</si>
  <si>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</si>
  <si>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</si>
  <si>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</si>
  <si>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</si>
  <si>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</si>
  <si>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</si>
  <si>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Формирование уставного фонда муниципального унитарного предприятия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</si>
  <si>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</si>
  <si>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</si>
  <si>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Региональный проект "Региональная и местная дорожная сеть"</t>
  </si>
  <si>
    <t>Реализация национального проекта "Безопасные качественные дороги"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</si>
  <si>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</si>
  <si>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</si>
  <si>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</si>
  <si>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</si>
  <si>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</si>
  <si>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</si>
  <si>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Депутаты представительного органа муниципального образования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</si>
  <si>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</si>
  <si>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Основное мероприятие "Выполнение других обязательств муниципального образования"</t>
  </si>
  <si>
    <t>Выполнение других обязательств муниципального образования</t>
  </si>
  <si>
    <t>Исполнение судебных актов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</si>
  <si>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</si>
  <si>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</si>
  <si>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</si>
  <si>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</si>
  <si>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</si>
  <si>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Основное мероприятие "Реализация инициативных проектов"</t>
  </si>
  <si>
    <t>Реализация инициативных проектов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</si>
  <si>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</si>
  <si>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</si>
  <si>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Основное мероприятие "Повышение социальной защиты и привлекательности службы в органах местного самоуправления"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</si>
  <si>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</si>
  <si>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Основное мероприятие "Благоустройство территорий муниципального образования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</si>
  <si>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</si>
  <si>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</si>
  <si>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</si>
  <si>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21 0 F2 S5550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</si>
  <si>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</si>
  <si>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</si>
  <si>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</si>
  <si>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</si>
  <si>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</si>
  <si>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</si>
  <si>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</si>
  <si>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Приложение № 5                                                                                                                            к Решению городской Думы                                                                                                 «О бюджете муниципального образования городское  поселение «Город Малоярославец» на 2022 год и на плановый период 2023 и 2024 годов»                                                                                                                                                                         от 24 декабря 2021 года № 129      </t>
  </si>
  <si>
    <t>Поправки            (+ -)</t>
  </si>
  <si>
    <t>Бюджетные ассигнования с учетом поправок
 на 2022 год</t>
  </si>
  <si>
    <t>АДМИНИСТРАЦИЯ МУНИЦИПАЛЬНОГО ОБРАЗОВАНИЯ ГОРОДСКОЕ ПОСЕЛЕНИЕ "ГОРОД МАЛОЯРОСЛАВЕЦ"</t>
  </si>
  <si>
    <t>16 0 01 01040</t>
  </si>
  <si>
    <t xml:space="preserve">Бюджетные ассигнования на 2022 год утвержденные Решением городской Думы  от 24.12.2021 № 129                                                                                         </t>
  </si>
  <si>
    <t>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</t>
  </si>
  <si>
    <t>02 0 01 01030</t>
  </si>
  <si>
    <t>Иные закупки товаров, работ и услуг для обеспечения государственных (муниципальных) нужд (область)</t>
  </si>
  <si>
    <t>Иные закупки товаров, работ и услуг для обеспечения государственных (муниципальных) нужд (местный бюджет)</t>
  </si>
  <si>
    <t>Расходы за счет добровольных пожертвований на "Проект размещения и установку памятной стелы "Малоярославец-Город воинской славы"</t>
  </si>
  <si>
    <t xml:space="preserve">Приложение № 3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2022 год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03 февраля 2022 №155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</si>
</sst>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63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.5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Arial Cyr"/>
      <family val="2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8" fillId="0" borderId="1">
      <alignment horizontal="center" vertical="center" wrapText="1"/>
      <protection/>
    </xf>
    <xf numFmtId="0" fontId="38" fillId="0" borderId="2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39" fillId="20" borderId="0">
      <alignment/>
      <protection/>
    </xf>
    <xf numFmtId="0" fontId="41" fillId="20" borderId="0">
      <alignment/>
      <protection/>
    </xf>
    <xf numFmtId="0" fontId="39" fillId="0" borderId="0">
      <alignment horizontal="left" vertical="top" wrapText="1"/>
      <protection/>
    </xf>
    <xf numFmtId="0" fontId="42" fillId="0" borderId="1">
      <alignment horizontal="center" vertical="center" wrapText="1"/>
      <protection/>
    </xf>
    <xf numFmtId="0" fontId="39" fillId="0" borderId="0">
      <alignment/>
      <protection/>
    </xf>
    <xf numFmtId="0" fontId="43" fillId="0" borderId="1">
      <alignment horizontal="center" vertical="center" shrinkToFit="1"/>
      <protection/>
    </xf>
    <xf numFmtId="0" fontId="44" fillId="0" borderId="0">
      <alignment horizontal="center" wrapText="1"/>
      <protection/>
    </xf>
    <xf numFmtId="49" fontId="42" fillId="0" borderId="1">
      <alignment horizontal="left" vertical="top" wrapText="1"/>
      <protection/>
    </xf>
    <xf numFmtId="0" fontId="44" fillId="0" borderId="0">
      <alignment horizontal="center"/>
      <protection/>
    </xf>
    <xf numFmtId="49" fontId="43" fillId="0" borderId="1">
      <alignment horizontal="left" vertical="top" wrapText="1"/>
      <protection/>
    </xf>
    <xf numFmtId="49" fontId="43" fillId="0" borderId="1">
      <alignment horizontal="left" vertical="top" wrapText="1"/>
      <protection/>
    </xf>
    <xf numFmtId="0" fontId="39" fillId="0" borderId="0">
      <alignment wrapText="1"/>
      <protection/>
    </xf>
    <xf numFmtId="0" fontId="42" fillId="0" borderId="1">
      <alignment horizontal="left"/>
      <protection/>
    </xf>
    <xf numFmtId="0" fontId="39" fillId="0" borderId="0">
      <alignment horizontal="right"/>
      <protection/>
    </xf>
    <xf numFmtId="0" fontId="43" fillId="0" borderId="3">
      <alignment/>
      <protection/>
    </xf>
    <xf numFmtId="0" fontId="39" fillId="20" borderId="4">
      <alignment/>
      <protection/>
    </xf>
    <xf numFmtId="49" fontId="42" fillId="0" borderId="1">
      <alignment horizontal="center" vertical="top" wrapText="1"/>
      <protection/>
    </xf>
    <xf numFmtId="0" fontId="39" fillId="0" borderId="1">
      <alignment horizontal="center" vertical="center" wrapText="1"/>
      <protection/>
    </xf>
    <xf numFmtId="49" fontId="43" fillId="0" borderId="1">
      <alignment horizontal="center" vertical="top" wrapText="1"/>
      <protection/>
    </xf>
    <xf numFmtId="0" fontId="39" fillId="0" borderId="2">
      <alignment/>
      <protection/>
    </xf>
    <xf numFmtId="0" fontId="41" fillId="21" borderId="0">
      <alignment/>
      <protection/>
    </xf>
    <xf numFmtId="0" fontId="39" fillId="0" borderId="1">
      <alignment horizontal="center" vertical="center" shrinkToFit="1"/>
      <protection/>
    </xf>
    <xf numFmtId="0" fontId="43" fillId="0" borderId="0">
      <alignment horizontal="left" vertical="top" wrapText="1"/>
      <protection/>
    </xf>
    <xf numFmtId="0" fontId="39" fillId="20" borderId="3">
      <alignment/>
      <protection/>
    </xf>
    <xf numFmtId="0" fontId="45" fillId="0" borderId="0">
      <alignment horizontal="center" wrapText="1"/>
      <protection/>
    </xf>
    <xf numFmtId="0" fontId="38" fillId="0" borderId="1">
      <alignment horizontal="left"/>
      <protection/>
    </xf>
    <xf numFmtId="0" fontId="45" fillId="0" borderId="0">
      <alignment horizontal="center"/>
      <protection/>
    </xf>
    <xf numFmtId="4" fontId="38" fillId="22" borderId="1">
      <alignment horizontal="right" vertical="top" shrinkToFit="1"/>
      <protection/>
    </xf>
    <xf numFmtId="0" fontId="43" fillId="0" borderId="0">
      <alignment wrapText="1"/>
      <protection/>
    </xf>
    <xf numFmtId="0" fontId="39" fillId="20" borderId="5">
      <alignment/>
      <protection/>
    </xf>
    <xf numFmtId="0" fontId="43" fillId="0" borderId="0">
      <alignment horizontal="right"/>
      <protection/>
    </xf>
    <xf numFmtId="0" fontId="39" fillId="0" borderId="3">
      <alignment/>
      <protection/>
    </xf>
    <xf numFmtId="4" fontId="42" fillId="23" borderId="1">
      <alignment horizontal="right" vertical="top" shrinkToFit="1"/>
      <protection/>
    </xf>
    <xf numFmtId="0" fontId="39" fillId="0" borderId="0">
      <alignment horizontal="left" wrapText="1"/>
      <protection/>
    </xf>
    <xf numFmtId="4" fontId="43" fillId="23" borderId="1">
      <alignment horizontal="right" vertical="top" shrinkToFit="1"/>
      <protection/>
    </xf>
    <xf numFmtId="49" fontId="39" fillId="0" borderId="1">
      <alignment horizontal="left" vertical="top" wrapText="1"/>
      <protection/>
    </xf>
    <xf numFmtId="4" fontId="42" fillId="22" borderId="1">
      <alignment horizontal="right" vertical="top" shrinkToFit="1"/>
      <protection/>
    </xf>
    <xf numFmtId="4" fontId="39" fillId="23" borderId="1">
      <alignment horizontal="right" vertical="top" shrinkToFit="1"/>
      <protection/>
    </xf>
    <xf numFmtId="0" fontId="43" fillId="0" borderId="0">
      <alignment horizontal="left" wrapText="1"/>
      <protection/>
    </xf>
    <xf numFmtId="0" fontId="39" fillId="20" borderId="5">
      <alignment horizontal="center"/>
      <protection/>
    </xf>
    <xf numFmtId="0" fontId="40" fillId="0" borderId="0">
      <alignment/>
      <protection/>
    </xf>
    <xf numFmtId="0" fontId="39" fillId="20" borderId="0">
      <alignment horizontal="center"/>
      <protection/>
    </xf>
    <xf numFmtId="4" fontId="39" fillId="0" borderId="1">
      <alignment horizontal="right" vertical="top" shrinkToFit="1"/>
      <protection/>
    </xf>
    <xf numFmtId="49" fontId="38" fillId="0" borderId="1">
      <alignment horizontal="left" vertical="top" wrapText="1"/>
      <protection/>
    </xf>
    <xf numFmtId="0" fontId="39" fillId="20" borderId="0">
      <alignment horizontal="left"/>
      <protection/>
    </xf>
    <xf numFmtId="4" fontId="39" fillId="0" borderId="2">
      <alignment horizontal="right" shrinkToFit="1"/>
      <protection/>
    </xf>
    <xf numFmtId="4" fontId="39" fillId="0" borderId="0">
      <alignment horizontal="right" shrinkToFit="1"/>
      <protection/>
    </xf>
    <xf numFmtId="0" fontId="39" fillId="20" borderId="3">
      <alignment horizontal="center"/>
      <protection/>
    </xf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30" borderId="6" applyNumberFormat="0" applyAlignment="0" applyProtection="0"/>
    <xf numFmtId="0" fontId="47" fillId="31" borderId="7" applyNumberFormat="0" applyAlignment="0" applyProtection="0"/>
    <xf numFmtId="0" fontId="48" fillId="31" borderId="6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34" borderId="0">
      <alignment/>
      <protection/>
    </xf>
    <xf numFmtId="0" fontId="57" fillId="0" borderId="0" applyNumberFormat="0" applyFill="0" applyBorder="0" applyAlignment="0" applyProtection="0"/>
    <xf numFmtId="0" fontId="58" fillId="35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6" borderId="13" applyNumberFormat="0" applyFont="0" applyAlignment="0" applyProtection="0"/>
    <xf numFmtId="9" fontId="0" fillId="0" borderId="0" applyFont="0" applyFill="0" applyBorder="0" applyAlignment="0" applyProtection="0"/>
    <xf numFmtId="0" fontId="60" fillId="0" borderId="14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7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38" borderId="0" xfId="113" applyFont="1" applyFill="1" applyBorder="1" applyAlignment="1">
      <alignment/>
      <protection/>
    </xf>
    <xf numFmtId="0" fontId="5" fillId="38" borderId="0" xfId="113" applyFont="1" applyFill="1" applyBorder="1" applyAlignment="1">
      <alignment horizontal="right"/>
      <protection/>
    </xf>
    <xf numFmtId="0" fontId="4" fillId="38" borderId="15" xfId="113" applyFont="1" applyFill="1" applyBorder="1" applyAlignment="1">
      <alignment horizontal="center" vertical="center" wrapText="1"/>
      <protection/>
    </xf>
    <xf numFmtId="49" fontId="43" fillId="0" borderId="15" xfId="60" applyNumberFormat="1" applyFont="1" applyBorder="1" applyAlignment="1" applyProtection="1">
      <alignment horizontal="center" vertical="top" wrapText="1"/>
      <protection/>
    </xf>
    <xf numFmtId="49" fontId="43" fillId="0" borderId="15" xfId="54" applyNumberFormat="1" applyFont="1" applyBorder="1" applyAlignment="1" applyProtection="1">
      <alignment horizontal="left" vertical="top" wrapText="1"/>
      <protection/>
    </xf>
    <xf numFmtId="49" fontId="43" fillId="0" borderId="15" xfId="62" applyNumberFormat="1" applyFont="1" applyBorder="1" applyAlignment="1" applyProtection="1">
      <alignment horizontal="center" vertical="top" wrapText="1"/>
      <protection/>
    </xf>
    <xf numFmtId="0" fontId="43" fillId="0" borderId="15" xfId="56" applyNumberFormat="1" applyFont="1" applyBorder="1" applyAlignment="1" applyProtection="1">
      <alignment horizontal="left"/>
      <protection/>
    </xf>
    <xf numFmtId="4" fontId="42" fillId="0" borderId="15" xfId="70" applyNumberFormat="1" applyFont="1" applyFill="1" applyBorder="1" applyProtection="1">
      <alignment horizontal="right" vertical="top" shrinkToFit="1"/>
      <protection/>
    </xf>
    <xf numFmtId="4" fontId="43" fillId="0" borderId="15" xfId="72" applyNumberFormat="1" applyFont="1" applyFill="1" applyBorder="1" applyAlignment="1" applyProtection="1">
      <alignment horizontal="right" vertical="top" shrinkToFit="1"/>
      <protection/>
    </xf>
    <xf numFmtId="49" fontId="43" fillId="0" borderId="15" xfId="54" applyNumberFormat="1" applyFont="1" applyFill="1" applyBorder="1" applyAlignment="1" applyProtection="1">
      <alignment horizontal="left" vertical="top" wrapText="1"/>
      <protection/>
    </xf>
    <xf numFmtId="49" fontId="43" fillId="0" borderId="15" xfId="62" applyNumberFormat="1" applyFont="1" applyFill="1" applyBorder="1" applyAlignment="1" applyProtection="1">
      <alignment horizontal="center" vertical="top" wrapText="1"/>
      <protection/>
    </xf>
    <xf numFmtId="4" fontId="43" fillId="0" borderId="15" xfId="76" applyNumberFormat="1" applyFont="1" applyFill="1" applyBorder="1" applyAlignment="1" applyProtection="1">
      <alignment horizontal="right" vertical="top" shrinkToFit="1"/>
      <protection/>
    </xf>
    <xf numFmtId="4" fontId="0" fillId="0" borderId="0" xfId="0" applyNumberFormat="1" applyAlignment="1">
      <alignment/>
    </xf>
    <xf numFmtId="4" fontId="43" fillId="36" borderId="15" xfId="72" applyNumberFormat="1" applyFont="1" applyFill="1" applyBorder="1" applyAlignment="1" applyProtection="1">
      <alignment horizontal="right" vertical="top" shrinkToFit="1"/>
      <protection/>
    </xf>
    <xf numFmtId="49" fontId="42" fillId="0" borderId="15" xfId="54" applyNumberFormat="1" applyFont="1" applyBorder="1" applyAlignment="1" applyProtection="1">
      <alignment horizontal="left" vertical="top" wrapText="1"/>
      <protection/>
    </xf>
    <xf numFmtId="49" fontId="42" fillId="0" borderId="15" xfId="62" applyNumberFormat="1" applyFont="1" applyBorder="1" applyAlignment="1" applyProtection="1">
      <alignment horizontal="center" vertical="top" wrapText="1"/>
      <protection/>
    </xf>
    <xf numFmtId="4" fontId="42" fillId="0" borderId="15" xfId="72" applyNumberFormat="1" applyFont="1" applyFill="1" applyBorder="1" applyAlignment="1" applyProtection="1">
      <alignment horizontal="right" vertical="top" shrinkToFit="1"/>
      <protection/>
    </xf>
    <xf numFmtId="4" fontId="43" fillId="36" borderId="15" xfId="76" applyNumberFormat="1" applyFont="1" applyFill="1" applyBorder="1" applyAlignment="1" applyProtection="1">
      <alignment horizontal="right" vertical="top" shrinkToFit="1"/>
      <protection/>
    </xf>
    <xf numFmtId="49" fontId="42" fillId="0" borderId="15" xfId="60" applyNumberFormat="1" applyFont="1" applyBorder="1" applyAlignment="1" applyProtection="1">
      <alignment horizontal="center" vertical="top" wrapText="1"/>
      <protection/>
    </xf>
    <xf numFmtId="49" fontId="42" fillId="0" borderId="15" xfId="54" applyNumberFormat="1" applyFont="1" applyFill="1" applyBorder="1" applyAlignment="1" applyProtection="1">
      <alignment horizontal="left" vertical="top" wrapText="1"/>
      <protection/>
    </xf>
    <xf numFmtId="49" fontId="42" fillId="0" borderId="15" xfId="62" applyNumberFormat="1" applyFont="1" applyFill="1" applyBorder="1" applyAlignment="1" applyProtection="1">
      <alignment horizontal="center" vertical="top" wrapText="1"/>
      <protection/>
    </xf>
    <xf numFmtId="4" fontId="42" fillId="0" borderId="15" xfId="76" applyNumberFormat="1" applyFont="1" applyFill="1" applyBorder="1" applyAlignment="1" applyProtection="1">
      <alignment horizontal="right" vertical="top" shrinkToFit="1"/>
      <protection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0" fontId="5" fillId="38" borderId="15" xfId="113" applyFont="1" applyFill="1" applyBorder="1" applyAlignment="1">
      <alignment horizontal="center" vertical="center" wrapText="1"/>
      <protection/>
    </xf>
    <xf numFmtId="0" fontId="4" fillId="38" borderId="15" xfId="113" applyFont="1" applyFill="1" applyBorder="1" applyAlignment="1">
      <alignment horizontal="left" vertical="center" wrapText="1"/>
      <protection/>
    </xf>
    <xf numFmtId="4" fontId="5" fillId="38" borderId="15" xfId="113" applyNumberFormat="1" applyFont="1" applyFill="1" applyBorder="1" applyAlignment="1">
      <alignment horizontal="right" vertical="top" wrapText="1"/>
      <protection/>
    </xf>
    <xf numFmtId="49" fontId="43" fillId="0" borderId="15" xfId="62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>
      <alignment wrapText="1"/>
    </xf>
    <xf numFmtId="0" fontId="11" fillId="38" borderId="15" xfId="113" applyFont="1" applyFill="1" applyBorder="1" applyAlignment="1">
      <alignment horizontal="center" vertical="center" wrapText="1"/>
      <protection/>
    </xf>
    <xf numFmtId="49" fontId="42" fillId="0" borderId="15" xfId="51" applyNumberFormat="1" applyFont="1" applyBorder="1" applyAlignment="1" applyProtection="1">
      <alignment horizontal="left" vertical="top" wrapText="1"/>
      <protection/>
    </xf>
    <xf numFmtId="4" fontId="42" fillId="0" borderId="15" xfId="76" applyNumberFormat="1" applyFont="1" applyBorder="1" applyAlignment="1" applyProtection="1">
      <alignment horizontal="right" vertical="top" shrinkToFit="1"/>
      <protection/>
    </xf>
    <xf numFmtId="0" fontId="8" fillId="0" borderId="17" xfId="0" applyFont="1" applyBorder="1" applyAlignment="1">
      <alignment/>
    </xf>
    <xf numFmtId="0" fontId="7" fillId="0" borderId="0" xfId="0" applyFont="1" applyAlignment="1">
      <alignment horizontal="right" wrapText="1"/>
    </xf>
    <xf numFmtId="0" fontId="1" fillId="38" borderId="0" xfId="113" applyNumberFormat="1" applyFont="1" applyFill="1" applyAlignment="1">
      <alignment horizontal="center" vertical="center" wrapText="1"/>
      <protection/>
    </xf>
    <xf numFmtId="0" fontId="12" fillId="0" borderId="18" xfId="0" applyFont="1" applyBorder="1" applyAlignment="1">
      <alignment horizontal="right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style0 2" xfId="39"/>
    <cellStyle name="td" xfId="40"/>
    <cellStyle name="td 2" xfId="41"/>
    <cellStyle name="tr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5 3" xfId="53"/>
    <cellStyle name="xl26" xfId="54"/>
    <cellStyle name="xl26 2" xfId="55"/>
    <cellStyle name="xl27" xfId="56"/>
    <cellStyle name="xl27 2" xfId="57"/>
    <cellStyle name="xl28" xfId="58"/>
    <cellStyle name="xl28 2" xfId="59"/>
    <cellStyle name="xl29" xfId="60"/>
    <cellStyle name="xl29 2" xfId="61"/>
    <cellStyle name="xl30" xfId="62"/>
    <cellStyle name="xl30 2" xfId="63"/>
    <cellStyle name="xl31" xfId="64"/>
    <cellStyle name="xl31 2" xfId="65"/>
    <cellStyle name="xl32" xfId="66"/>
    <cellStyle name="xl32 2" xfId="67"/>
    <cellStyle name="xl33" xfId="68"/>
    <cellStyle name="xl33 2" xfId="69"/>
    <cellStyle name="xl34" xfId="70"/>
    <cellStyle name="xl34 2" xfId="71"/>
    <cellStyle name="xl35" xfId="72"/>
    <cellStyle name="xl35 2" xfId="73"/>
    <cellStyle name="xl36" xfId="74"/>
    <cellStyle name="xl36 2" xfId="75"/>
    <cellStyle name="xl37" xfId="76"/>
    <cellStyle name="xl37 2" xfId="77"/>
    <cellStyle name="xl38" xfId="78"/>
    <cellStyle name="xl38 2" xfId="79"/>
    <cellStyle name="xl39" xfId="80"/>
    <cellStyle name="xl39 2" xfId="81"/>
    <cellStyle name="xl40" xfId="82"/>
    <cellStyle name="xl40 2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Hyperlink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Обычный 2" xfId="111"/>
    <cellStyle name="Обычный 3" xfId="112"/>
    <cellStyle name="Обычный_Лист1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7"/>
  <sheetViews>
    <sheetView tabSelected="1" zoomScale="115" zoomScaleNormal="115" zoomScalePageLayoutView="0" workbookViewId="0" topLeftCell="B1">
      <selection activeCell="D1" sqref="D1:F1"/>
    </sheetView>
  </sheetViews>
  <sheetFormatPr defaultColWidth="9.125" defaultRowHeight="12.75"/>
  <cols>
    <col min="1" max="1" width="54.75390625" style="0" customWidth="1"/>
    <col min="2" max="2" width="14.625" style="0" customWidth="1"/>
    <col min="3" max="3" width="9.375" style="0" customWidth="1"/>
    <col min="4" max="4" width="15.75390625" style="0" customWidth="1"/>
    <col min="5" max="5" width="13.75390625" style="0" customWidth="1"/>
    <col min="6" max="6" width="15.125" style="0" customWidth="1"/>
    <col min="8" max="8" width="15.375" style="0" hidden="1" customWidth="1"/>
    <col min="9" max="9" width="12.125" style="0" hidden="1" customWidth="1"/>
    <col min="10" max="10" width="25.25390625" style="0" hidden="1" customWidth="1"/>
    <col min="11" max="11" width="14.875" style="0" hidden="1" customWidth="1"/>
    <col min="12" max="12" width="0" style="0" hidden="1" customWidth="1"/>
  </cols>
  <sheetData>
    <row r="1" spans="1:6" ht="91.5" customHeight="1">
      <c r="A1" s="1"/>
      <c r="B1" s="2"/>
      <c r="C1" s="2"/>
      <c r="D1" s="37" t="s">
        <v>279</v>
      </c>
      <c r="E1" s="37"/>
      <c r="F1" s="37"/>
    </row>
    <row r="2" spans="1:8" ht="6.75" customHeight="1">
      <c r="A2" s="26"/>
      <c r="B2" s="26"/>
      <c r="C2" s="26"/>
      <c r="D2" s="26"/>
      <c r="E2" s="36"/>
      <c r="F2" s="36"/>
      <c r="G2" s="26"/>
      <c r="H2" s="26"/>
    </row>
    <row r="3" spans="1:6" ht="83.25" customHeight="1">
      <c r="A3" s="1"/>
      <c r="B3" s="2"/>
      <c r="C3" s="25"/>
      <c r="D3" s="32"/>
      <c r="E3" s="39" t="s">
        <v>268</v>
      </c>
      <c r="F3" s="39"/>
    </row>
    <row r="4" spans="1:6" ht="66.75" customHeight="1">
      <c r="A4" s="38" t="s">
        <v>4</v>
      </c>
      <c r="B4" s="38"/>
      <c r="C4" s="38"/>
      <c r="D4" s="38"/>
      <c r="E4" s="38"/>
      <c r="F4" s="38"/>
    </row>
    <row r="5" spans="1:6" ht="14.25" customHeight="1">
      <c r="A5" s="3"/>
      <c r="B5" s="3"/>
      <c r="C5" s="3"/>
      <c r="D5" s="4"/>
      <c r="F5" s="4" t="s">
        <v>0</v>
      </c>
    </row>
    <row r="6" spans="1:6" ht="85.5" customHeight="1">
      <c r="A6" s="5" t="s">
        <v>1</v>
      </c>
      <c r="B6" s="5" t="s">
        <v>2</v>
      </c>
      <c r="C6" s="5" t="s">
        <v>3</v>
      </c>
      <c r="D6" s="33" t="s">
        <v>273</v>
      </c>
      <c r="E6" s="27" t="s">
        <v>269</v>
      </c>
      <c r="F6" s="28" t="s">
        <v>270</v>
      </c>
    </row>
    <row r="7" spans="1:11" ht="33" customHeight="1">
      <c r="A7" s="29" t="s">
        <v>271</v>
      </c>
      <c r="B7" s="5"/>
      <c r="C7" s="5"/>
      <c r="D7" s="30">
        <f>D8+D20+D43+D48+D59+D64+D69+D78+D110+D117+D125+D139+D160+D165+D170+D182+D239+D253+D262</f>
        <v>298862770.7</v>
      </c>
      <c r="E7" s="30">
        <f>E8+E20+E43+E48+E59+E64+E69+E78+E110+E117+E125+E139+E160+E165+E170+E182+E239+E253+E262</f>
        <v>14604492.15</v>
      </c>
      <c r="F7" s="30">
        <f>F8+F20+F43+F48+F59+F64+F69+F78+F110+F117+F125+F139+F160+F165+F170+F182+F239+F253+F262</f>
        <v>313467262.84999996</v>
      </c>
      <c r="K7" s="10">
        <v>298862770.7</v>
      </c>
    </row>
    <row r="8" spans="1:11" ht="38.25">
      <c r="A8" s="34" t="s">
        <v>5</v>
      </c>
      <c r="B8" s="21" t="s">
        <v>6</v>
      </c>
      <c r="C8" s="6"/>
      <c r="D8" s="10">
        <f>D9+D16</f>
        <v>800000</v>
      </c>
      <c r="E8" s="10">
        <f>E9+E16</f>
        <v>0</v>
      </c>
      <c r="F8" s="10">
        <f>F9+F16</f>
        <v>800000</v>
      </c>
      <c r="H8" s="15">
        <f>D8-E8</f>
        <v>800000</v>
      </c>
      <c r="I8" s="10">
        <v>800000</v>
      </c>
      <c r="J8" s="15">
        <f>F8-I8</f>
        <v>0</v>
      </c>
      <c r="K8" s="15">
        <f>D7-K7</f>
        <v>0</v>
      </c>
    </row>
    <row r="9" spans="1:10" ht="27.75" customHeight="1">
      <c r="A9" s="17" t="s">
        <v>160</v>
      </c>
      <c r="B9" s="18" t="s">
        <v>7</v>
      </c>
      <c r="C9" s="18"/>
      <c r="D9" s="19">
        <f>D10+D13</f>
        <v>600000</v>
      </c>
      <c r="E9" s="19">
        <f>E10+E13</f>
        <v>0</v>
      </c>
      <c r="F9" s="19">
        <f>F10+F13</f>
        <v>600000</v>
      </c>
      <c r="H9" s="15">
        <f aca="true" t="shared" si="0" ref="H9:H75">D9-E9</f>
        <v>600000</v>
      </c>
      <c r="I9" s="11">
        <v>600000</v>
      </c>
      <c r="J9" s="15">
        <f aca="true" t="shared" si="1" ref="J9:J75">F9-I9</f>
        <v>0</v>
      </c>
    </row>
    <row r="10" spans="1:10" ht="38.25">
      <c r="A10" s="17" t="s">
        <v>161</v>
      </c>
      <c r="B10" s="18" t="s">
        <v>8</v>
      </c>
      <c r="C10" s="18"/>
      <c r="D10" s="19">
        <f aca="true" t="shared" si="2" ref="D10:F11">D11</f>
        <v>600000</v>
      </c>
      <c r="E10" s="19">
        <f t="shared" si="2"/>
        <v>-35000</v>
      </c>
      <c r="F10" s="19">
        <f t="shared" si="2"/>
        <v>565000</v>
      </c>
      <c r="H10" s="15">
        <f t="shared" si="0"/>
        <v>635000</v>
      </c>
      <c r="I10" s="11">
        <v>600000</v>
      </c>
      <c r="J10" s="15">
        <f t="shared" si="1"/>
        <v>-35000</v>
      </c>
    </row>
    <row r="11" spans="1:10" ht="29.25" customHeight="1">
      <c r="A11" s="17" t="s">
        <v>162</v>
      </c>
      <c r="B11" s="18" t="s">
        <v>8</v>
      </c>
      <c r="C11" s="18" t="s">
        <v>9</v>
      </c>
      <c r="D11" s="19">
        <f t="shared" si="2"/>
        <v>600000</v>
      </c>
      <c r="E11" s="19">
        <f t="shared" si="2"/>
        <v>-35000</v>
      </c>
      <c r="F11" s="19">
        <f t="shared" si="2"/>
        <v>565000</v>
      </c>
      <c r="H11" s="15">
        <f t="shared" si="0"/>
        <v>635000</v>
      </c>
      <c r="I11" s="11">
        <v>600000</v>
      </c>
      <c r="J11" s="15">
        <f t="shared" si="1"/>
        <v>-35000</v>
      </c>
    </row>
    <row r="12" spans="1:10" ht="25.5">
      <c r="A12" s="7" t="s">
        <v>163</v>
      </c>
      <c r="B12" s="8" t="s">
        <v>8</v>
      </c>
      <c r="C12" s="8" t="s">
        <v>10</v>
      </c>
      <c r="D12" s="16">
        <v>600000</v>
      </c>
      <c r="E12" s="16">
        <v>-35000</v>
      </c>
      <c r="F12" s="16">
        <f>D12+E12</f>
        <v>565000</v>
      </c>
      <c r="H12" s="15">
        <f t="shared" si="0"/>
        <v>635000</v>
      </c>
      <c r="I12" s="11">
        <v>600000</v>
      </c>
      <c r="J12" s="15">
        <f t="shared" si="1"/>
        <v>-35000</v>
      </c>
    </row>
    <row r="13" spans="1:10" ht="80.25" customHeight="1">
      <c r="A13" s="17" t="s">
        <v>274</v>
      </c>
      <c r="B13" s="23" t="s">
        <v>275</v>
      </c>
      <c r="C13" s="23"/>
      <c r="D13" s="24">
        <f aca="true" t="shared" si="3" ref="D13:F14">D14</f>
        <v>0</v>
      </c>
      <c r="E13" s="24">
        <f t="shared" si="3"/>
        <v>35000</v>
      </c>
      <c r="F13" s="24">
        <f t="shared" si="3"/>
        <v>35000</v>
      </c>
      <c r="H13" s="15"/>
      <c r="I13" s="11"/>
      <c r="J13" s="15"/>
    </row>
    <row r="14" spans="1:10" ht="12.75">
      <c r="A14" s="17" t="s">
        <v>175</v>
      </c>
      <c r="B14" s="23" t="s">
        <v>275</v>
      </c>
      <c r="C14" s="23" t="s">
        <v>25</v>
      </c>
      <c r="D14" s="24">
        <f t="shared" si="3"/>
        <v>0</v>
      </c>
      <c r="E14" s="24">
        <f t="shared" si="3"/>
        <v>35000</v>
      </c>
      <c r="F14" s="24">
        <f t="shared" si="3"/>
        <v>35000</v>
      </c>
      <c r="H14" s="15"/>
      <c r="I14" s="11"/>
      <c r="J14" s="15"/>
    </row>
    <row r="15" spans="1:10" ht="12.75">
      <c r="A15" s="7" t="s">
        <v>176</v>
      </c>
      <c r="B15" s="31" t="s">
        <v>275</v>
      </c>
      <c r="C15" s="31" t="s">
        <v>26</v>
      </c>
      <c r="D15" s="20"/>
      <c r="E15" s="20">
        <v>35000</v>
      </c>
      <c r="F15" s="20">
        <f>D15+E15</f>
        <v>35000</v>
      </c>
      <c r="H15" s="15"/>
      <c r="I15" s="11"/>
      <c r="J15" s="15"/>
    </row>
    <row r="16" spans="1:10" ht="65.25" customHeight="1">
      <c r="A16" s="17" t="s">
        <v>164</v>
      </c>
      <c r="B16" s="18" t="s">
        <v>11</v>
      </c>
      <c r="C16" s="18"/>
      <c r="D16" s="19">
        <f aca="true" t="shared" si="4" ref="D16:F18">D17</f>
        <v>200000</v>
      </c>
      <c r="E16" s="19">
        <f t="shared" si="4"/>
        <v>0</v>
      </c>
      <c r="F16" s="19">
        <f t="shared" si="4"/>
        <v>200000</v>
      </c>
      <c r="H16" s="15">
        <f t="shared" si="0"/>
        <v>200000</v>
      </c>
      <c r="I16" s="11">
        <v>200000</v>
      </c>
      <c r="J16" s="15">
        <f t="shared" si="1"/>
        <v>0</v>
      </c>
    </row>
    <row r="17" spans="1:10" ht="56.25" customHeight="1">
      <c r="A17" s="17" t="s">
        <v>165</v>
      </c>
      <c r="B17" s="18" t="s">
        <v>12</v>
      </c>
      <c r="C17" s="18"/>
      <c r="D17" s="19">
        <f t="shared" si="4"/>
        <v>200000</v>
      </c>
      <c r="E17" s="19">
        <f t="shared" si="4"/>
        <v>0</v>
      </c>
      <c r="F17" s="19">
        <f t="shared" si="4"/>
        <v>200000</v>
      </c>
      <c r="H17" s="15">
        <f t="shared" si="0"/>
        <v>200000</v>
      </c>
      <c r="I17" s="11">
        <v>200000</v>
      </c>
      <c r="J17" s="15">
        <f t="shared" si="1"/>
        <v>0</v>
      </c>
    </row>
    <row r="18" spans="1:10" ht="25.5">
      <c r="A18" s="17" t="s">
        <v>158</v>
      </c>
      <c r="B18" s="18" t="s">
        <v>12</v>
      </c>
      <c r="C18" s="18" t="s">
        <v>13</v>
      </c>
      <c r="D18" s="19">
        <f t="shared" si="4"/>
        <v>200000</v>
      </c>
      <c r="E18" s="19">
        <f t="shared" si="4"/>
        <v>0</v>
      </c>
      <c r="F18" s="19">
        <f t="shared" si="4"/>
        <v>200000</v>
      </c>
      <c r="H18" s="15">
        <f t="shared" si="0"/>
        <v>200000</v>
      </c>
      <c r="I18" s="11">
        <v>200000</v>
      </c>
      <c r="J18" s="15">
        <f t="shared" si="1"/>
        <v>0</v>
      </c>
    </row>
    <row r="19" spans="1:10" ht="43.5" customHeight="1">
      <c r="A19" s="7" t="s">
        <v>166</v>
      </c>
      <c r="B19" s="8" t="s">
        <v>12</v>
      </c>
      <c r="C19" s="8" t="s">
        <v>14</v>
      </c>
      <c r="D19" s="16">
        <v>200000</v>
      </c>
      <c r="E19" s="16"/>
      <c r="F19" s="16">
        <f>D19+E19</f>
        <v>200000</v>
      </c>
      <c r="H19" s="15">
        <f t="shared" si="0"/>
        <v>200000</v>
      </c>
      <c r="I19" s="11">
        <v>200000</v>
      </c>
      <c r="J19" s="15">
        <f t="shared" si="1"/>
        <v>0</v>
      </c>
    </row>
    <row r="20" spans="1:10" ht="42" customHeight="1">
      <c r="A20" s="34" t="s">
        <v>15</v>
      </c>
      <c r="B20" s="21" t="s">
        <v>16</v>
      </c>
      <c r="C20" s="21"/>
      <c r="D20" s="10">
        <f>D21+D36</f>
        <v>3702000</v>
      </c>
      <c r="E20" s="10">
        <f>E21+E36</f>
        <v>0</v>
      </c>
      <c r="F20" s="10">
        <f>F21+F36</f>
        <v>3702000</v>
      </c>
      <c r="H20" s="15">
        <f t="shared" si="0"/>
        <v>3702000</v>
      </c>
      <c r="I20" s="10">
        <v>3702000</v>
      </c>
      <c r="J20" s="15">
        <f t="shared" si="1"/>
        <v>0</v>
      </c>
    </row>
    <row r="21" spans="1:10" ht="25.5">
      <c r="A21" s="17" t="s">
        <v>167</v>
      </c>
      <c r="B21" s="18" t="s">
        <v>17</v>
      </c>
      <c r="C21" s="18"/>
      <c r="D21" s="19">
        <f>D22+D27+D30+D33</f>
        <v>2580000</v>
      </c>
      <c r="E21" s="19">
        <f>E22+E27+E30+E33</f>
        <v>0</v>
      </c>
      <c r="F21" s="19">
        <f>F22+F27+F30+F33</f>
        <v>2580000</v>
      </c>
      <c r="H21" s="15">
        <f t="shared" si="0"/>
        <v>2580000</v>
      </c>
      <c r="I21" s="11">
        <v>2580000</v>
      </c>
      <c r="J21" s="15">
        <f t="shared" si="1"/>
        <v>0</v>
      </c>
    </row>
    <row r="22" spans="1:10" ht="12.75">
      <c r="A22" s="17" t="s">
        <v>168</v>
      </c>
      <c r="B22" s="18" t="s">
        <v>18</v>
      </c>
      <c r="C22" s="18"/>
      <c r="D22" s="19">
        <f>D23+D25</f>
        <v>820000</v>
      </c>
      <c r="E22" s="19">
        <f>E23+E25</f>
        <v>0</v>
      </c>
      <c r="F22" s="19">
        <f>F23+F25</f>
        <v>820000</v>
      </c>
      <c r="H22" s="15">
        <f t="shared" si="0"/>
        <v>820000</v>
      </c>
      <c r="I22" s="11">
        <v>820000</v>
      </c>
      <c r="J22" s="15">
        <f t="shared" si="1"/>
        <v>0</v>
      </c>
    </row>
    <row r="23" spans="1:10" ht="12.75">
      <c r="A23" s="17" t="s">
        <v>169</v>
      </c>
      <c r="B23" s="18" t="s">
        <v>18</v>
      </c>
      <c r="C23" s="18" t="s">
        <v>19</v>
      </c>
      <c r="D23" s="19">
        <f>D24</f>
        <v>100000</v>
      </c>
      <c r="E23" s="19">
        <f>E24</f>
        <v>0</v>
      </c>
      <c r="F23" s="19">
        <f>F24</f>
        <v>100000</v>
      </c>
      <c r="H23" s="15">
        <f t="shared" si="0"/>
        <v>100000</v>
      </c>
      <c r="I23" s="11">
        <v>100000</v>
      </c>
      <c r="J23" s="15">
        <f t="shared" si="1"/>
        <v>0</v>
      </c>
    </row>
    <row r="24" spans="1:10" ht="25.5">
      <c r="A24" s="7" t="s">
        <v>170</v>
      </c>
      <c r="B24" s="8" t="s">
        <v>18</v>
      </c>
      <c r="C24" s="8" t="s">
        <v>20</v>
      </c>
      <c r="D24" s="16">
        <v>100000</v>
      </c>
      <c r="E24" s="16"/>
      <c r="F24" s="16">
        <f>D24+E24</f>
        <v>100000</v>
      </c>
      <c r="H24" s="15">
        <f t="shared" si="0"/>
        <v>100000</v>
      </c>
      <c r="I24" s="11">
        <v>100000</v>
      </c>
      <c r="J24" s="15">
        <f t="shared" si="1"/>
        <v>0</v>
      </c>
    </row>
    <row r="25" spans="1:10" ht="25.5">
      <c r="A25" s="17" t="s">
        <v>158</v>
      </c>
      <c r="B25" s="18" t="s">
        <v>18</v>
      </c>
      <c r="C25" s="18" t="s">
        <v>13</v>
      </c>
      <c r="D25" s="19">
        <f>D26</f>
        <v>720000</v>
      </c>
      <c r="E25" s="19">
        <f>E26</f>
        <v>0</v>
      </c>
      <c r="F25" s="19">
        <f>F26</f>
        <v>720000</v>
      </c>
      <c r="H25" s="15">
        <f t="shared" si="0"/>
        <v>720000</v>
      </c>
      <c r="I25" s="11">
        <v>720000</v>
      </c>
      <c r="J25" s="15">
        <f t="shared" si="1"/>
        <v>0</v>
      </c>
    </row>
    <row r="26" spans="1:10" ht="42" customHeight="1">
      <c r="A26" s="7" t="s">
        <v>166</v>
      </c>
      <c r="B26" s="8" t="s">
        <v>18</v>
      </c>
      <c r="C26" s="8" t="s">
        <v>14</v>
      </c>
      <c r="D26" s="16">
        <v>720000</v>
      </c>
      <c r="E26" s="16"/>
      <c r="F26" s="16">
        <f>D26+E26</f>
        <v>720000</v>
      </c>
      <c r="H26" s="15">
        <f t="shared" si="0"/>
        <v>720000</v>
      </c>
      <c r="I26" s="11">
        <v>720000</v>
      </c>
      <c r="J26" s="15">
        <f t="shared" si="1"/>
        <v>0</v>
      </c>
    </row>
    <row r="27" spans="1:10" ht="25.5">
      <c r="A27" s="17" t="s">
        <v>171</v>
      </c>
      <c r="B27" s="18" t="s">
        <v>21</v>
      </c>
      <c r="C27" s="18"/>
      <c r="D27" s="19">
        <f aca="true" t="shared" si="5" ref="D27:F28">D28</f>
        <v>400000</v>
      </c>
      <c r="E27" s="19">
        <f t="shared" si="5"/>
        <v>0</v>
      </c>
      <c r="F27" s="19">
        <f t="shared" si="5"/>
        <v>400000</v>
      </c>
      <c r="H27" s="15">
        <f t="shared" si="0"/>
        <v>400000</v>
      </c>
      <c r="I27" s="11">
        <v>400000</v>
      </c>
      <c r="J27" s="15">
        <f t="shared" si="1"/>
        <v>0</v>
      </c>
    </row>
    <row r="28" spans="1:10" ht="12.75">
      <c r="A28" s="17" t="s">
        <v>172</v>
      </c>
      <c r="B28" s="18" t="s">
        <v>21</v>
      </c>
      <c r="C28" s="18" t="s">
        <v>22</v>
      </c>
      <c r="D28" s="19">
        <f t="shared" si="5"/>
        <v>400000</v>
      </c>
      <c r="E28" s="19">
        <f t="shared" si="5"/>
        <v>0</v>
      </c>
      <c r="F28" s="19">
        <f t="shared" si="5"/>
        <v>400000</v>
      </c>
      <c r="H28" s="15">
        <f t="shared" si="0"/>
        <v>400000</v>
      </c>
      <c r="I28" s="11">
        <v>400000</v>
      </c>
      <c r="J28" s="15">
        <f t="shared" si="1"/>
        <v>0</v>
      </c>
    </row>
    <row r="29" spans="1:10" ht="38.25">
      <c r="A29" s="7" t="s">
        <v>173</v>
      </c>
      <c r="B29" s="8" t="s">
        <v>21</v>
      </c>
      <c r="C29" s="8" t="s">
        <v>23</v>
      </c>
      <c r="D29" s="16">
        <v>400000</v>
      </c>
      <c r="E29" s="16"/>
      <c r="F29" s="16">
        <f>D29+E29</f>
        <v>400000</v>
      </c>
      <c r="H29" s="15">
        <f t="shared" si="0"/>
        <v>400000</v>
      </c>
      <c r="I29" s="11">
        <v>400000</v>
      </c>
      <c r="J29" s="15">
        <f t="shared" si="1"/>
        <v>0</v>
      </c>
    </row>
    <row r="30" spans="1:10" ht="25.5">
      <c r="A30" s="17" t="s">
        <v>174</v>
      </c>
      <c r="B30" s="18" t="s">
        <v>24</v>
      </c>
      <c r="C30" s="18"/>
      <c r="D30" s="19">
        <f aca="true" t="shared" si="6" ref="D30:F31">D31</f>
        <v>1000000</v>
      </c>
      <c r="E30" s="19">
        <f t="shared" si="6"/>
        <v>0</v>
      </c>
      <c r="F30" s="19">
        <f t="shared" si="6"/>
        <v>1000000</v>
      </c>
      <c r="H30" s="15">
        <f t="shared" si="0"/>
        <v>1000000</v>
      </c>
      <c r="I30" s="11">
        <v>1000000</v>
      </c>
      <c r="J30" s="15">
        <f t="shared" si="1"/>
        <v>0</v>
      </c>
    </row>
    <row r="31" spans="1:10" ht="12.75">
      <c r="A31" s="17" t="s">
        <v>175</v>
      </c>
      <c r="B31" s="18" t="s">
        <v>24</v>
      </c>
      <c r="C31" s="18" t="s">
        <v>25</v>
      </c>
      <c r="D31" s="19">
        <f t="shared" si="6"/>
        <v>1000000</v>
      </c>
      <c r="E31" s="19">
        <f t="shared" si="6"/>
        <v>0</v>
      </c>
      <c r="F31" s="19">
        <f t="shared" si="6"/>
        <v>1000000</v>
      </c>
      <c r="H31" s="15">
        <f t="shared" si="0"/>
        <v>1000000</v>
      </c>
      <c r="I31" s="11">
        <v>1000000</v>
      </c>
      <c r="J31" s="15">
        <f t="shared" si="1"/>
        <v>0</v>
      </c>
    </row>
    <row r="32" spans="1:10" ht="12.75">
      <c r="A32" s="7" t="s">
        <v>176</v>
      </c>
      <c r="B32" s="8" t="s">
        <v>24</v>
      </c>
      <c r="C32" s="8" t="s">
        <v>26</v>
      </c>
      <c r="D32" s="16">
        <v>1000000</v>
      </c>
      <c r="E32" s="16"/>
      <c r="F32" s="16">
        <f>D32+E32</f>
        <v>1000000</v>
      </c>
      <c r="H32" s="15">
        <f t="shared" si="0"/>
        <v>1000000</v>
      </c>
      <c r="I32" s="11">
        <v>1000000</v>
      </c>
      <c r="J32" s="15">
        <f t="shared" si="1"/>
        <v>0</v>
      </c>
    </row>
    <row r="33" spans="1:10" ht="54.75" customHeight="1">
      <c r="A33" s="17" t="s">
        <v>177</v>
      </c>
      <c r="B33" s="18" t="s">
        <v>27</v>
      </c>
      <c r="C33" s="18"/>
      <c r="D33" s="19">
        <f aca="true" t="shared" si="7" ref="D33:F34">D34</f>
        <v>360000</v>
      </c>
      <c r="E33" s="19">
        <f t="shared" si="7"/>
        <v>0</v>
      </c>
      <c r="F33" s="19">
        <f t="shared" si="7"/>
        <v>360000</v>
      </c>
      <c r="H33" s="15">
        <f t="shared" si="0"/>
        <v>360000</v>
      </c>
      <c r="I33" s="11">
        <v>360000</v>
      </c>
      <c r="J33" s="15">
        <f t="shared" si="1"/>
        <v>0</v>
      </c>
    </row>
    <row r="34" spans="1:10" ht="12.75">
      <c r="A34" s="17" t="s">
        <v>169</v>
      </c>
      <c r="B34" s="18" t="s">
        <v>27</v>
      </c>
      <c r="C34" s="18" t="s">
        <v>19</v>
      </c>
      <c r="D34" s="19">
        <f t="shared" si="7"/>
        <v>360000</v>
      </c>
      <c r="E34" s="19">
        <f t="shared" si="7"/>
        <v>0</v>
      </c>
      <c r="F34" s="19">
        <f t="shared" si="7"/>
        <v>360000</v>
      </c>
      <c r="H34" s="15">
        <f t="shared" si="0"/>
        <v>360000</v>
      </c>
      <c r="I34" s="11">
        <v>360000</v>
      </c>
      <c r="J34" s="15">
        <f t="shared" si="1"/>
        <v>0</v>
      </c>
    </row>
    <row r="35" spans="1:10" ht="25.5">
      <c r="A35" s="7" t="s">
        <v>170</v>
      </c>
      <c r="B35" s="8" t="s">
        <v>27</v>
      </c>
      <c r="C35" s="8" t="s">
        <v>20</v>
      </c>
      <c r="D35" s="16">
        <v>360000</v>
      </c>
      <c r="E35" s="16"/>
      <c r="F35" s="16">
        <f>D35+E35</f>
        <v>360000</v>
      </c>
      <c r="H35" s="15">
        <f t="shared" si="0"/>
        <v>360000</v>
      </c>
      <c r="I35" s="11">
        <v>360000</v>
      </c>
      <c r="J35" s="15">
        <f t="shared" si="1"/>
        <v>0</v>
      </c>
    </row>
    <row r="36" spans="1:10" ht="12.75">
      <c r="A36" s="17" t="s">
        <v>178</v>
      </c>
      <c r="B36" s="18" t="s">
        <v>28</v>
      </c>
      <c r="C36" s="18"/>
      <c r="D36" s="19">
        <f>D37+D40</f>
        <v>1122000</v>
      </c>
      <c r="E36" s="19">
        <f>E37+E40</f>
        <v>0</v>
      </c>
      <c r="F36" s="19">
        <f>F37+F40</f>
        <v>1122000</v>
      </c>
      <c r="H36" s="15">
        <f t="shared" si="0"/>
        <v>1122000</v>
      </c>
      <c r="I36" s="11">
        <v>1122000</v>
      </c>
      <c r="J36" s="15">
        <f t="shared" si="1"/>
        <v>0</v>
      </c>
    </row>
    <row r="37" spans="1:10" ht="12.75">
      <c r="A37" s="17" t="s">
        <v>179</v>
      </c>
      <c r="B37" s="18" t="s">
        <v>29</v>
      </c>
      <c r="C37" s="18"/>
      <c r="D37" s="19">
        <f aca="true" t="shared" si="8" ref="D37:F38">D38</f>
        <v>834000</v>
      </c>
      <c r="E37" s="19">
        <f t="shared" si="8"/>
        <v>0</v>
      </c>
      <c r="F37" s="19">
        <f t="shared" si="8"/>
        <v>834000</v>
      </c>
      <c r="H37" s="15">
        <f t="shared" si="0"/>
        <v>834000</v>
      </c>
      <c r="I37" s="11">
        <v>834000</v>
      </c>
      <c r="J37" s="15">
        <f t="shared" si="1"/>
        <v>0</v>
      </c>
    </row>
    <row r="38" spans="1:10" ht="12.75">
      <c r="A38" s="17" t="s">
        <v>169</v>
      </c>
      <c r="B38" s="18" t="s">
        <v>29</v>
      </c>
      <c r="C38" s="18" t="s">
        <v>19</v>
      </c>
      <c r="D38" s="19">
        <f t="shared" si="8"/>
        <v>834000</v>
      </c>
      <c r="E38" s="19">
        <f t="shared" si="8"/>
        <v>0</v>
      </c>
      <c r="F38" s="19">
        <f t="shared" si="8"/>
        <v>834000</v>
      </c>
      <c r="H38" s="15">
        <f t="shared" si="0"/>
        <v>834000</v>
      </c>
      <c r="I38" s="11">
        <v>834000</v>
      </c>
      <c r="J38" s="15">
        <f t="shared" si="1"/>
        <v>0</v>
      </c>
    </row>
    <row r="39" spans="1:10" ht="12.75">
      <c r="A39" s="7" t="s">
        <v>180</v>
      </c>
      <c r="B39" s="8" t="s">
        <v>29</v>
      </c>
      <c r="C39" s="8" t="s">
        <v>30</v>
      </c>
      <c r="D39" s="16">
        <v>834000</v>
      </c>
      <c r="E39" s="16"/>
      <c r="F39" s="16">
        <f>D39+E39</f>
        <v>834000</v>
      </c>
      <c r="H39" s="15">
        <f t="shared" si="0"/>
        <v>834000</v>
      </c>
      <c r="I39" s="11">
        <v>834000</v>
      </c>
      <c r="J39" s="15">
        <f t="shared" si="1"/>
        <v>0</v>
      </c>
    </row>
    <row r="40" spans="1:10" ht="25.5">
      <c r="A40" s="17" t="s">
        <v>181</v>
      </c>
      <c r="B40" s="18" t="s">
        <v>31</v>
      </c>
      <c r="C40" s="18"/>
      <c r="D40" s="19">
        <f aca="true" t="shared" si="9" ref="D40:F41">D41</f>
        <v>288000</v>
      </c>
      <c r="E40" s="19">
        <f t="shared" si="9"/>
        <v>0</v>
      </c>
      <c r="F40" s="19">
        <f t="shared" si="9"/>
        <v>288000</v>
      </c>
      <c r="H40" s="15">
        <f t="shared" si="0"/>
        <v>288000</v>
      </c>
      <c r="I40" s="11">
        <v>288000</v>
      </c>
      <c r="J40" s="15">
        <f t="shared" si="1"/>
        <v>0</v>
      </c>
    </row>
    <row r="41" spans="1:10" ht="12.75">
      <c r="A41" s="17" t="s">
        <v>169</v>
      </c>
      <c r="B41" s="18" t="s">
        <v>31</v>
      </c>
      <c r="C41" s="18" t="s">
        <v>19</v>
      </c>
      <c r="D41" s="19">
        <f t="shared" si="9"/>
        <v>288000</v>
      </c>
      <c r="E41" s="19">
        <f t="shared" si="9"/>
        <v>0</v>
      </c>
      <c r="F41" s="19">
        <f t="shared" si="9"/>
        <v>288000</v>
      </c>
      <c r="H41" s="15">
        <f t="shared" si="0"/>
        <v>288000</v>
      </c>
      <c r="I41" s="11">
        <v>288000</v>
      </c>
      <c r="J41" s="15">
        <f t="shared" si="1"/>
        <v>0</v>
      </c>
    </row>
    <row r="42" spans="1:10" ht="25.5">
      <c r="A42" s="7" t="s">
        <v>182</v>
      </c>
      <c r="B42" s="8" t="s">
        <v>31</v>
      </c>
      <c r="C42" s="8" t="s">
        <v>32</v>
      </c>
      <c r="D42" s="16">
        <v>288000</v>
      </c>
      <c r="E42" s="16"/>
      <c r="F42" s="16">
        <f>D42+E42</f>
        <v>288000</v>
      </c>
      <c r="H42" s="15">
        <f t="shared" si="0"/>
        <v>288000</v>
      </c>
      <c r="I42" s="11">
        <v>288000</v>
      </c>
      <c r="J42" s="15">
        <f t="shared" si="1"/>
        <v>0</v>
      </c>
    </row>
    <row r="43" spans="1:10" ht="38.25">
      <c r="A43" s="34" t="s">
        <v>33</v>
      </c>
      <c r="B43" s="21" t="s">
        <v>34</v>
      </c>
      <c r="C43" s="21"/>
      <c r="D43" s="10">
        <f aca="true" t="shared" si="10" ref="D43:F46">D44</f>
        <v>396000</v>
      </c>
      <c r="E43" s="10">
        <f t="shared" si="10"/>
        <v>0</v>
      </c>
      <c r="F43" s="10">
        <f t="shared" si="10"/>
        <v>396000</v>
      </c>
      <c r="H43" s="15">
        <f t="shared" si="0"/>
        <v>396000</v>
      </c>
      <c r="I43" s="10">
        <v>396000</v>
      </c>
      <c r="J43" s="15">
        <f t="shared" si="1"/>
        <v>0</v>
      </c>
    </row>
    <row r="44" spans="1:10" ht="25.5">
      <c r="A44" s="17" t="s">
        <v>183</v>
      </c>
      <c r="B44" s="18" t="s">
        <v>35</v>
      </c>
      <c r="C44" s="18"/>
      <c r="D44" s="19">
        <f t="shared" si="10"/>
        <v>396000</v>
      </c>
      <c r="E44" s="19">
        <f t="shared" si="10"/>
        <v>0</v>
      </c>
      <c r="F44" s="19">
        <f t="shared" si="10"/>
        <v>396000</v>
      </c>
      <c r="H44" s="15">
        <f t="shared" si="0"/>
        <v>396000</v>
      </c>
      <c r="I44" s="11">
        <v>396000</v>
      </c>
      <c r="J44" s="15">
        <f t="shared" si="1"/>
        <v>0</v>
      </c>
    </row>
    <row r="45" spans="1:10" ht="25.5">
      <c r="A45" s="17" t="s">
        <v>184</v>
      </c>
      <c r="B45" s="18" t="s">
        <v>36</v>
      </c>
      <c r="C45" s="18"/>
      <c r="D45" s="19">
        <f t="shared" si="10"/>
        <v>396000</v>
      </c>
      <c r="E45" s="19">
        <f t="shared" si="10"/>
        <v>0</v>
      </c>
      <c r="F45" s="19">
        <f t="shared" si="10"/>
        <v>396000</v>
      </c>
      <c r="H45" s="15">
        <f t="shared" si="0"/>
        <v>396000</v>
      </c>
      <c r="I45" s="11">
        <v>396000</v>
      </c>
      <c r="J45" s="15">
        <f t="shared" si="1"/>
        <v>0</v>
      </c>
    </row>
    <row r="46" spans="1:10" ht="25.5">
      <c r="A46" s="17" t="s">
        <v>162</v>
      </c>
      <c r="B46" s="18" t="s">
        <v>36</v>
      </c>
      <c r="C46" s="18" t="s">
        <v>9</v>
      </c>
      <c r="D46" s="19">
        <f t="shared" si="10"/>
        <v>396000</v>
      </c>
      <c r="E46" s="19">
        <f t="shared" si="10"/>
        <v>0</v>
      </c>
      <c r="F46" s="19">
        <f t="shared" si="10"/>
        <v>396000</v>
      </c>
      <c r="H46" s="15">
        <f t="shared" si="0"/>
        <v>396000</v>
      </c>
      <c r="I46" s="11">
        <v>396000</v>
      </c>
      <c r="J46" s="15">
        <f t="shared" si="1"/>
        <v>0</v>
      </c>
    </row>
    <row r="47" spans="1:10" ht="25.5">
      <c r="A47" s="7" t="s">
        <v>163</v>
      </c>
      <c r="B47" s="8" t="s">
        <v>36</v>
      </c>
      <c r="C47" s="8" t="s">
        <v>10</v>
      </c>
      <c r="D47" s="16">
        <v>396000</v>
      </c>
      <c r="E47" s="16"/>
      <c r="F47" s="16">
        <f>D47+E47</f>
        <v>396000</v>
      </c>
      <c r="H47" s="15">
        <f t="shared" si="0"/>
        <v>396000</v>
      </c>
      <c r="I47" s="11">
        <v>396000</v>
      </c>
      <c r="J47" s="15">
        <f t="shared" si="1"/>
        <v>0</v>
      </c>
    </row>
    <row r="48" spans="1:10" ht="38.25">
      <c r="A48" s="34" t="s">
        <v>37</v>
      </c>
      <c r="B48" s="21" t="s">
        <v>38</v>
      </c>
      <c r="C48" s="21"/>
      <c r="D48" s="10">
        <f>D49</f>
        <v>3010933.6999999997</v>
      </c>
      <c r="E48" s="10">
        <f>E49</f>
        <v>0</v>
      </c>
      <c r="F48" s="10">
        <f>F49</f>
        <v>3010933.6999999997</v>
      </c>
      <c r="H48" s="15">
        <f t="shared" si="0"/>
        <v>3010933.6999999997</v>
      </c>
      <c r="I48" s="10">
        <v>3010933.7</v>
      </c>
      <c r="J48" s="15">
        <f t="shared" si="1"/>
        <v>0</v>
      </c>
    </row>
    <row r="49" spans="1:10" ht="25.5">
      <c r="A49" s="17" t="s">
        <v>185</v>
      </c>
      <c r="B49" s="18" t="s">
        <v>39</v>
      </c>
      <c r="C49" s="18"/>
      <c r="D49" s="19">
        <f>D50+D53+D56</f>
        <v>3010933.6999999997</v>
      </c>
      <c r="E49" s="19">
        <f>E50+E53+E56</f>
        <v>0</v>
      </c>
      <c r="F49" s="19">
        <f>F50+F53+F56</f>
        <v>3010933.6999999997</v>
      </c>
      <c r="H49" s="15">
        <f t="shared" si="0"/>
        <v>3010933.6999999997</v>
      </c>
      <c r="I49" s="11">
        <v>3010933.7</v>
      </c>
      <c r="J49" s="15">
        <f t="shared" si="1"/>
        <v>0</v>
      </c>
    </row>
    <row r="50" spans="1:10" ht="38.25">
      <c r="A50" s="17" t="s">
        <v>186</v>
      </c>
      <c r="B50" s="18" t="s">
        <v>40</v>
      </c>
      <c r="C50" s="18"/>
      <c r="D50" s="19">
        <f aca="true" t="shared" si="11" ref="D50:F51">D51</f>
        <v>1786746.57</v>
      </c>
      <c r="E50" s="19">
        <f t="shared" si="11"/>
        <v>0</v>
      </c>
      <c r="F50" s="19">
        <f t="shared" si="11"/>
        <v>1786746.57</v>
      </c>
      <c r="H50" s="15">
        <f t="shared" si="0"/>
        <v>1786746.57</v>
      </c>
      <c r="I50" s="11">
        <v>1786746.57</v>
      </c>
      <c r="J50" s="15">
        <f t="shared" si="1"/>
        <v>0</v>
      </c>
    </row>
    <row r="51" spans="1:10" ht="25.5">
      <c r="A51" s="17" t="s">
        <v>187</v>
      </c>
      <c r="B51" s="18" t="s">
        <v>40</v>
      </c>
      <c r="C51" s="18" t="s">
        <v>41</v>
      </c>
      <c r="D51" s="19">
        <f t="shared" si="11"/>
        <v>1786746.57</v>
      </c>
      <c r="E51" s="19">
        <f t="shared" si="11"/>
        <v>0</v>
      </c>
      <c r="F51" s="19">
        <f t="shared" si="11"/>
        <v>1786746.57</v>
      </c>
      <c r="H51" s="15">
        <f t="shared" si="0"/>
        <v>1786746.57</v>
      </c>
      <c r="I51" s="11">
        <v>1786746.57</v>
      </c>
      <c r="J51" s="15">
        <f t="shared" si="1"/>
        <v>0</v>
      </c>
    </row>
    <row r="52" spans="1:10" ht="12.75">
      <c r="A52" s="7" t="s">
        <v>188</v>
      </c>
      <c r="B52" s="8" t="s">
        <v>40</v>
      </c>
      <c r="C52" s="8" t="s">
        <v>42</v>
      </c>
      <c r="D52" s="16">
        <v>1786746.57</v>
      </c>
      <c r="E52" s="16"/>
      <c r="F52" s="16">
        <f>D52+E52</f>
        <v>1786746.57</v>
      </c>
      <c r="H52" s="15">
        <f t="shared" si="0"/>
        <v>1786746.57</v>
      </c>
      <c r="I52" s="11">
        <v>1786746.57</v>
      </c>
      <c r="J52" s="15">
        <f t="shared" si="1"/>
        <v>0</v>
      </c>
    </row>
    <row r="53" spans="1:10" ht="25.5">
      <c r="A53" s="17" t="s">
        <v>189</v>
      </c>
      <c r="B53" s="18" t="s">
        <v>43</v>
      </c>
      <c r="C53" s="18"/>
      <c r="D53" s="19">
        <f aca="true" t="shared" si="12" ref="D53:F54">D54</f>
        <v>1169510.02</v>
      </c>
      <c r="E53" s="19">
        <f t="shared" si="12"/>
        <v>0</v>
      </c>
      <c r="F53" s="19">
        <f t="shared" si="12"/>
        <v>1169510.02</v>
      </c>
      <c r="H53" s="15">
        <f t="shared" si="0"/>
        <v>1169510.02</v>
      </c>
      <c r="I53" s="11">
        <v>1169510.02</v>
      </c>
      <c r="J53" s="15">
        <f t="shared" si="1"/>
        <v>0</v>
      </c>
    </row>
    <row r="54" spans="1:10" ht="25.5">
      <c r="A54" s="17" t="s">
        <v>187</v>
      </c>
      <c r="B54" s="18" t="s">
        <v>43</v>
      </c>
      <c r="C54" s="18" t="s">
        <v>41</v>
      </c>
      <c r="D54" s="19">
        <f t="shared" si="12"/>
        <v>1169510.02</v>
      </c>
      <c r="E54" s="19">
        <f t="shared" si="12"/>
        <v>0</v>
      </c>
      <c r="F54" s="19">
        <f t="shared" si="12"/>
        <v>1169510.02</v>
      </c>
      <c r="H54" s="15">
        <f t="shared" si="0"/>
        <v>1169510.02</v>
      </c>
      <c r="I54" s="11">
        <v>1169510.02</v>
      </c>
      <c r="J54" s="15">
        <f t="shared" si="1"/>
        <v>0</v>
      </c>
    </row>
    <row r="55" spans="1:10" ht="12.75">
      <c r="A55" s="7" t="s">
        <v>188</v>
      </c>
      <c r="B55" s="8" t="s">
        <v>43</v>
      </c>
      <c r="C55" s="8" t="s">
        <v>42</v>
      </c>
      <c r="D55" s="16">
        <v>1169510.02</v>
      </c>
      <c r="E55" s="16"/>
      <c r="F55" s="16">
        <f>D55+E55</f>
        <v>1169510.02</v>
      </c>
      <c r="H55" s="15">
        <f t="shared" si="0"/>
        <v>1169510.02</v>
      </c>
      <c r="I55" s="11">
        <v>1169510.02</v>
      </c>
      <c r="J55" s="15">
        <f t="shared" si="1"/>
        <v>0</v>
      </c>
    </row>
    <row r="56" spans="1:10" ht="25.5">
      <c r="A56" s="17" t="s">
        <v>190</v>
      </c>
      <c r="B56" s="18" t="s">
        <v>44</v>
      </c>
      <c r="C56" s="18"/>
      <c r="D56" s="19">
        <f aca="true" t="shared" si="13" ref="D56:F57">D57</f>
        <v>54677.11</v>
      </c>
      <c r="E56" s="19">
        <f t="shared" si="13"/>
        <v>0</v>
      </c>
      <c r="F56" s="19">
        <f t="shared" si="13"/>
        <v>54677.11</v>
      </c>
      <c r="H56" s="15">
        <f t="shared" si="0"/>
        <v>54677.11</v>
      </c>
      <c r="I56" s="11">
        <v>54677.11</v>
      </c>
      <c r="J56" s="15">
        <f t="shared" si="1"/>
        <v>0</v>
      </c>
    </row>
    <row r="57" spans="1:10" ht="25.5">
      <c r="A57" s="17" t="s">
        <v>187</v>
      </c>
      <c r="B57" s="18" t="s">
        <v>44</v>
      </c>
      <c r="C57" s="18" t="s">
        <v>41</v>
      </c>
      <c r="D57" s="19">
        <f t="shared" si="13"/>
        <v>54677.11</v>
      </c>
      <c r="E57" s="19">
        <f t="shared" si="13"/>
        <v>0</v>
      </c>
      <c r="F57" s="19">
        <f t="shared" si="13"/>
        <v>54677.11</v>
      </c>
      <c r="H57" s="15">
        <f t="shared" si="0"/>
        <v>54677.11</v>
      </c>
      <c r="I57" s="11">
        <v>54677.11</v>
      </c>
      <c r="J57" s="15">
        <f t="shared" si="1"/>
        <v>0</v>
      </c>
    </row>
    <row r="58" spans="1:10" ht="12.75">
      <c r="A58" s="7" t="s">
        <v>188</v>
      </c>
      <c r="B58" s="8" t="s">
        <v>44</v>
      </c>
      <c r="C58" s="8" t="s">
        <v>42</v>
      </c>
      <c r="D58" s="16">
        <v>54677.11</v>
      </c>
      <c r="E58" s="16"/>
      <c r="F58" s="16">
        <f>D58+E58</f>
        <v>54677.11</v>
      </c>
      <c r="H58" s="15">
        <f t="shared" si="0"/>
        <v>54677.11</v>
      </c>
      <c r="I58" s="11">
        <v>54677.11</v>
      </c>
      <c r="J58" s="15">
        <f t="shared" si="1"/>
        <v>0</v>
      </c>
    </row>
    <row r="59" spans="1:10" ht="38.25">
      <c r="A59" s="34" t="s">
        <v>45</v>
      </c>
      <c r="B59" s="21" t="s">
        <v>46</v>
      </c>
      <c r="C59" s="21"/>
      <c r="D59" s="10">
        <f aca="true" t="shared" si="14" ref="D59:F62">D60</f>
        <v>1636120</v>
      </c>
      <c r="E59" s="10">
        <f t="shared" si="14"/>
        <v>1105131.16</v>
      </c>
      <c r="F59" s="10">
        <f t="shared" si="14"/>
        <v>2741251.16</v>
      </c>
      <c r="H59" s="15">
        <f t="shared" si="0"/>
        <v>530988.8400000001</v>
      </c>
      <c r="I59" s="10">
        <v>1636120</v>
      </c>
      <c r="J59" s="15">
        <f t="shared" si="1"/>
        <v>1105131.1600000001</v>
      </c>
    </row>
    <row r="60" spans="1:10" ht="25.5">
      <c r="A60" s="17" t="s">
        <v>191</v>
      </c>
      <c r="B60" s="18" t="s">
        <v>47</v>
      </c>
      <c r="C60" s="18"/>
      <c r="D60" s="19">
        <f t="shared" si="14"/>
        <v>1636120</v>
      </c>
      <c r="E60" s="19">
        <f t="shared" si="14"/>
        <v>1105131.16</v>
      </c>
      <c r="F60" s="19">
        <f t="shared" si="14"/>
        <v>2741251.16</v>
      </c>
      <c r="H60" s="15">
        <f t="shared" si="0"/>
        <v>530988.8400000001</v>
      </c>
      <c r="I60" s="11">
        <v>1636120</v>
      </c>
      <c r="J60" s="15">
        <f t="shared" si="1"/>
        <v>1105131.1600000001</v>
      </c>
    </row>
    <row r="61" spans="1:10" ht="12.75">
      <c r="A61" s="17" t="s">
        <v>192</v>
      </c>
      <c r="B61" s="18" t="s">
        <v>48</v>
      </c>
      <c r="C61" s="18"/>
      <c r="D61" s="19">
        <f t="shared" si="14"/>
        <v>1636120</v>
      </c>
      <c r="E61" s="19">
        <f t="shared" si="14"/>
        <v>1105131.16</v>
      </c>
      <c r="F61" s="19">
        <f t="shared" si="14"/>
        <v>2741251.16</v>
      </c>
      <c r="H61" s="15">
        <f t="shared" si="0"/>
        <v>530988.8400000001</v>
      </c>
      <c r="I61" s="11">
        <v>1636120</v>
      </c>
      <c r="J61" s="15">
        <f t="shared" si="1"/>
        <v>1105131.1600000001</v>
      </c>
    </row>
    <row r="62" spans="1:10" ht="25.5">
      <c r="A62" s="17" t="s">
        <v>162</v>
      </c>
      <c r="B62" s="18" t="s">
        <v>48</v>
      </c>
      <c r="C62" s="18" t="s">
        <v>9</v>
      </c>
      <c r="D62" s="19">
        <f t="shared" si="14"/>
        <v>1636120</v>
      </c>
      <c r="E62" s="19">
        <f t="shared" si="14"/>
        <v>1105131.16</v>
      </c>
      <c r="F62" s="19">
        <f t="shared" si="14"/>
        <v>2741251.16</v>
      </c>
      <c r="H62" s="15">
        <f t="shared" si="0"/>
        <v>530988.8400000001</v>
      </c>
      <c r="I62" s="11">
        <v>1636120</v>
      </c>
      <c r="J62" s="15">
        <f t="shared" si="1"/>
        <v>1105131.1600000001</v>
      </c>
    </row>
    <row r="63" spans="1:10" ht="25.5">
      <c r="A63" s="7" t="s">
        <v>163</v>
      </c>
      <c r="B63" s="8" t="s">
        <v>48</v>
      </c>
      <c r="C63" s="8" t="s">
        <v>10</v>
      </c>
      <c r="D63" s="16">
        <v>1636120</v>
      </c>
      <c r="E63" s="16">
        <v>1105131.16</v>
      </c>
      <c r="F63" s="16">
        <f>D63+E63</f>
        <v>2741251.16</v>
      </c>
      <c r="H63" s="15">
        <f t="shared" si="0"/>
        <v>530988.8400000001</v>
      </c>
      <c r="I63" s="11">
        <v>1636120</v>
      </c>
      <c r="J63" s="15">
        <f t="shared" si="1"/>
        <v>1105131.1600000001</v>
      </c>
    </row>
    <row r="64" spans="1:10" ht="38.25">
      <c r="A64" s="34" t="s">
        <v>49</v>
      </c>
      <c r="B64" s="21" t="s">
        <v>50</v>
      </c>
      <c r="C64" s="21"/>
      <c r="D64" s="10">
        <f aca="true" t="shared" si="15" ref="D64:F67">D65</f>
        <v>1356100</v>
      </c>
      <c r="E64" s="10">
        <f t="shared" si="15"/>
        <v>124632.5</v>
      </c>
      <c r="F64" s="10">
        <f t="shared" si="15"/>
        <v>1480732.5</v>
      </c>
      <c r="H64" s="15">
        <f t="shared" si="0"/>
        <v>1231467.5</v>
      </c>
      <c r="I64" s="10">
        <v>1356100</v>
      </c>
      <c r="J64" s="15">
        <f t="shared" si="1"/>
        <v>124632.5</v>
      </c>
    </row>
    <row r="65" spans="1:10" ht="38.25">
      <c r="A65" s="17" t="s">
        <v>193</v>
      </c>
      <c r="B65" s="18" t="s">
        <v>51</v>
      </c>
      <c r="C65" s="18"/>
      <c r="D65" s="19">
        <f t="shared" si="15"/>
        <v>1356100</v>
      </c>
      <c r="E65" s="19">
        <f t="shared" si="15"/>
        <v>124632.5</v>
      </c>
      <c r="F65" s="19">
        <f t="shared" si="15"/>
        <v>1480732.5</v>
      </c>
      <c r="H65" s="15">
        <f t="shared" si="0"/>
        <v>1231467.5</v>
      </c>
      <c r="I65" s="11">
        <v>1356100</v>
      </c>
      <c r="J65" s="15">
        <f t="shared" si="1"/>
        <v>124632.5</v>
      </c>
    </row>
    <row r="66" spans="1:10" ht="38.25">
      <c r="A66" s="17" t="s">
        <v>194</v>
      </c>
      <c r="B66" s="18" t="s">
        <v>52</v>
      </c>
      <c r="C66" s="18"/>
      <c r="D66" s="19">
        <f t="shared" si="15"/>
        <v>1356100</v>
      </c>
      <c r="E66" s="19">
        <f t="shared" si="15"/>
        <v>124632.5</v>
      </c>
      <c r="F66" s="19">
        <f t="shared" si="15"/>
        <v>1480732.5</v>
      </c>
      <c r="H66" s="15">
        <f t="shared" si="0"/>
        <v>1231467.5</v>
      </c>
      <c r="I66" s="11">
        <v>1356100</v>
      </c>
      <c r="J66" s="15">
        <f t="shared" si="1"/>
        <v>124632.5</v>
      </c>
    </row>
    <row r="67" spans="1:10" ht="25.5">
      <c r="A67" s="17" t="s">
        <v>162</v>
      </c>
      <c r="B67" s="18" t="s">
        <v>52</v>
      </c>
      <c r="C67" s="18" t="s">
        <v>9</v>
      </c>
      <c r="D67" s="19">
        <f t="shared" si="15"/>
        <v>1356100</v>
      </c>
      <c r="E67" s="19">
        <f t="shared" si="15"/>
        <v>124632.5</v>
      </c>
      <c r="F67" s="19">
        <f t="shared" si="15"/>
        <v>1480732.5</v>
      </c>
      <c r="H67" s="15">
        <f t="shared" si="0"/>
        <v>1231467.5</v>
      </c>
      <c r="I67" s="11">
        <v>1356100</v>
      </c>
      <c r="J67" s="15">
        <f t="shared" si="1"/>
        <v>124632.5</v>
      </c>
    </row>
    <row r="68" spans="1:10" ht="25.5">
      <c r="A68" s="7" t="s">
        <v>163</v>
      </c>
      <c r="B68" s="8" t="s">
        <v>52</v>
      </c>
      <c r="C68" s="8" t="s">
        <v>10</v>
      </c>
      <c r="D68" s="16">
        <v>1356100</v>
      </c>
      <c r="E68" s="16">
        <v>124632.5</v>
      </c>
      <c r="F68" s="16">
        <f>D68+E68</f>
        <v>1480732.5</v>
      </c>
      <c r="H68" s="15">
        <f t="shared" si="0"/>
        <v>1231467.5</v>
      </c>
      <c r="I68" s="11">
        <v>1356100</v>
      </c>
      <c r="J68" s="15">
        <f t="shared" si="1"/>
        <v>124632.5</v>
      </c>
    </row>
    <row r="69" spans="1:10" ht="38.25">
      <c r="A69" s="34" t="s">
        <v>53</v>
      </c>
      <c r="B69" s="21" t="s">
        <v>54</v>
      </c>
      <c r="C69" s="21"/>
      <c r="D69" s="10">
        <f>D70+D74</f>
        <v>24206968.39</v>
      </c>
      <c r="E69" s="10">
        <f>E70+E74</f>
        <v>0</v>
      </c>
      <c r="F69" s="10">
        <f>F70+F74</f>
        <v>24206968.39</v>
      </c>
      <c r="H69" s="15">
        <f t="shared" si="0"/>
        <v>24206968.39</v>
      </c>
      <c r="I69" s="10">
        <v>24206968.39</v>
      </c>
      <c r="J69" s="15">
        <f t="shared" si="1"/>
        <v>0</v>
      </c>
    </row>
    <row r="70" spans="1:10" ht="25.5">
      <c r="A70" s="17" t="s">
        <v>195</v>
      </c>
      <c r="B70" s="18" t="s">
        <v>55</v>
      </c>
      <c r="C70" s="18"/>
      <c r="D70" s="19">
        <f aca="true" t="shared" si="16" ref="D70:F72">D71</f>
        <v>15206968.39</v>
      </c>
      <c r="E70" s="19">
        <f t="shared" si="16"/>
        <v>0</v>
      </c>
      <c r="F70" s="19">
        <f t="shared" si="16"/>
        <v>15206968.39</v>
      </c>
      <c r="H70" s="15">
        <f t="shared" si="0"/>
        <v>15206968.39</v>
      </c>
      <c r="I70" s="11">
        <v>15206968.39</v>
      </c>
      <c r="J70" s="15">
        <f t="shared" si="1"/>
        <v>0</v>
      </c>
    </row>
    <row r="71" spans="1:10" ht="122.25" customHeight="1">
      <c r="A71" s="17" t="s">
        <v>196</v>
      </c>
      <c r="B71" s="18" t="s">
        <v>56</v>
      </c>
      <c r="C71" s="18"/>
      <c r="D71" s="19">
        <f t="shared" si="16"/>
        <v>15206968.39</v>
      </c>
      <c r="E71" s="19">
        <f t="shared" si="16"/>
        <v>0</v>
      </c>
      <c r="F71" s="19">
        <f t="shared" si="16"/>
        <v>15206968.39</v>
      </c>
      <c r="H71" s="15">
        <f t="shared" si="0"/>
        <v>15206968.39</v>
      </c>
      <c r="I71" s="11">
        <v>15206968.39</v>
      </c>
      <c r="J71" s="15">
        <f t="shared" si="1"/>
        <v>0</v>
      </c>
    </row>
    <row r="72" spans="1:10" ht="12.75">
      <c r="A72" s="17" t="s">
        <v>172</v>
      </c>
      <c r="B72" s="18" t="s">
        <v>56</v>
      </c>
      <c r="C72" s="18" t="s">
        <v>22</v>
      </c>
      <c r="D72" s="19">
        <f t="shared" si="16"/>
        <v>15206968.39</v>
      </c>
      <c r="E72" s="19">
        <f t="shared" si="16"/>
        <v>0</v>
      </c>
      <c r="F72" s="19">
        <f t="shared" si="16"/>
        <v>15206968.39</v>
      </c>
      <c r="H72" s="15">
        <f t="shared" si="0"/>
        <v>15206968.39</v>
      </c>
      <c r="I72" s="11">
        <v>15206968.39</v>
      </c>
      <c r="J72" s="15">
        <f t="shared" si="1"/>
        <v>0</v>
      </c>
    </row>
    <row r="73" spans="1:10" ht="38.25">
      <c r="A73" s="7" t="s">
        <v>173</v>
      </c>
      <c r="B73" s="8" t="s">
        <v>56</v>
      </c>
      <c r="C73" s="8" t="s">
        <v>23</v>
      </c>
      <c r="D73" s="16">
        <v>15206968.39</v>
      </c>
      <c r="E73" s="16"/>
      <c r="F73" s="16">
        <f>D73+E73</f>
        <v>15206968.39</v>
      </c>
      <c r="H73" s="15">
        <f t="shared" si="0"/>
        <v>15206968.39</v>
      </c>
      <c r="I73" s="11">
        <v>15206968.39</v>
      </c>
      <c r="J73" s="15">
        <f t="shared" si="1"/>
        <v>0</v>
      </c>
    </row>
    <row r="74" spans="1:10" ht="25.5">
      <c r="A74" s="17" t="s">
        <v>197</v>
      </c>
      <c r="B74" s="18" t="s">
        <v>57</v>
      </c>
      <c r="C74" s="18"/>
      <c r="D74" s="19">
        <f aca="true" t="shared" si="17" ref="D74:F76">D75</f>
        <v>9000000</v>
      </c>
      <c r="E74" s="19">
        <f t="shared" si="17"/>
        <v>0</v>
      </c>
      <c r="F74" s="19">
        <f t="shared" si="17"/>
        <v>9000000</v>
      </c>
      <c r="H74" s="15">
        <f t="shared" si="0"/>
        <v>9000000</v>
      </c>
      <c r="I74" s="11">
        <v>9000000</v>
      </c>
      <c r="J74" s="15">
        <f t="shared" si="1"/>
        <v>0</v>
      </c>
    </row>
    <row r="75" spans="1:10" ht="25.5">
      <c r="A75" s="17" t="s">
        <v>198</v>
      </c>
      <c r="B75" s="18" t="s">
        <v>58</v>
      </c>
      <c r="C75" s="18"/>
      <c r="D75" s="19">
        <f t="shared" si="17"/>
        <v>9000000</v>
      </c>
      <c r="E75" s="19">
        <f t="shared" si="17"/>
        <v>0</v>
      </c>
      <c r="F75" s="19">
        <f t="shared" si="17"/>
        <v>9000000</v>
      </c>
      <c r="H75" s="15">
        <f t="shared" si="0"/>
        <v>9000000</v>
      </c>
      <c r="I75" s="11">
        <v>9000000</v>
      </c>
      <c r="J75" s="15">
        <f t="shared" si="1"/>
        <v>0</v>
      </c>
    </row>
    <row r="76" spans="1:10" ht="25.5">
      <c r="A76" s="17" t="s">
        <v>162</v>
      </c>
      <c r="B76" s="18" t="s">
        <v>58</v>
      </c>
      <c r="C76" s="18" t="s">
        <v>9</v>
      </c>
      <c r="D76" s="19">
        <f t="shared" si="17"/>
        <v>9000000</v>
      </c>
      <c r="E76" s="19">
        <f t="shared" si="17"/>
        <v>0</v>
      </c>
      <c r="F76" s="19">
        <f t="shared" si="17"/>
        <v>9000000</v>
      </c>
      <c r="H76" s="15">
        <f aca="true" t="shared" si="18" ref="H76:H134">D76-E76</f>
        <v>9000000</v>
      </c>
      <c r="I76" s="11">
        <v>9000000</v>
      </c>
      <c r="J76" s="15">
        <f aca="true" t="shared" si="19" ref="J76:J141">F76-I76</f>
        <v>0</v>
      </c>
    </row>
    <row r="77" spans="1:10" ht="25.5">
      <c r="A77" s="7" t="s">
        <v>163</v>
      </c>
      <c r="B77" s="8" t="s">
        <v>58</v>
      </c>
      <c r="C77" s="8" t="s">
        <v>10</v>
      </c>
      <c r="D77" s="16">
        <v>9000000</v>
      </c>
      <c r="E77" s="16"/>
      <c r="F77" s="16">
        <f>D77+E77</f>
        <v>9000000</v>
      </c>
      <c r="H77" s="15">
        <f t="shared" si="18"/>
        <v>9000000</v>
      </c>
      <c r="I77" s="11">
        <v>9000000</v>
      </c>
      <c r="J77" s="15">
        <f t="shared" si="19"/>
        <v>0</v>
      </c>
    </row>
    <row r="78" spans="1:10" ht="38.25">
      <c r="A78" s="34" t="s">
        <v>59</v>
      </c>
      <c r="B78" s="21" t="s">
        <v>60</v>
      </c>
      <c r="C78" s="21"/>
      <c r="D78" s="10">
        <f>D79+D83+D89+D93+D97+D101</f>
        <v>48001000</v>
      </c>
      <c r="E78" s="10">
        <f>E79+E83+E89+E93+E97+E101</f>
        <v>0</v>
      </c>
      <c r="F78" s="10">
        <f>F79+F83+F89+F93+F97+F101</f>
        <v>48001000</v>
      </c>
      <c r="H78" s="15">
        <f t="shared" si="18"/>
        <v>48001000</v>
      </c>
      <c r="I78" s="10">
        <v>48001000</v>
      </c>
      <c r="J78" s="15">
        <f t="shared" si="19"/>
        <v>0</v>
      </c>
    </row>
    <row r="79" spans="1:10" ht="12.75">
      <c r="A79" s="17" t="s">
        <v>199</v>
      </c>
      <c r="B79" s="18" t="s">
        <v>61</v>
      </c>
      <c r="C79" s="18"/>
      <c r="D79" s="19">
        <f aca="true" t="shared" si="20" ref="D79:F81">D80</f>
        <v>17696000</v>
      </c>
      <c r="E79" s="19">
        <f t="shared" si="20"/>
        <v>0</v>
      </c>
      <c r="F79" s="19">
        <f t="shared" si="20"/>
        <v>17696000</v>
      </c>
      <c r="H79" s="15">
        <f t="shared" si="18"/>
        <v>17696000</v>
      </c>
      <c r="I79" s="11">
        <v>17696000</v>
      </c>
      <c r="J79" s="15">
        <f t="shared" si="19"/>
        <v>0</v>
      </c>
    </row>
    <row r="80" spans="1:10" ht="25.5">
      <c r="A80" s="17" t="s">
        <v>200</v>
      </c>
      <c r="B80" s="18" t="s">
        <v>62</v>
      </c>
      <c r="C80" s="18"/>
      <c r="D80" s="19">
        <f t="shared" si="20"/>
        <v>17696000</v>
      </c>
      <c r="E80" s="19">
        <f t="shared" si="20"/>
        <v>0</v>
      </c>
      <c r="F80" s="19">
        <f t="shared" si="20"/>
        <v>17696000</v>
      </c>
      <c r="H80" s="15">
        <f t="shared" si="18"/>
        <v>17696000</v>
      </c>
      <c r="I80" s="11">
        <v>17696000</v>
      </c>
      <c r="J80" s="15">
        <f t="shared" si="19"/>
        <v>0</v>
      </c>
    </row>
    <row r="81" spans="1:10" ht="25.5">
      <c r="A81" s="17" t="s">
        <v>158</v>
      </c>
      <c r="B81" s="18" t="s">
        <v>62</v>
      </c>
      <c r="C81" s="18" t="s">
        <v>13</v>
      </c>
      <c r="D81" s="19">
        <f t="shared" si="20"/>
        <v>17696000</v>
      </c>
      <c r="E81" s="19">
        <f t="shared" si="20"/>
        <v>0</v>
      </c>
      <c r="F81" s="19">
        <f t="shared" si="20"/>
        <v>17696000</v>
      </c>
      <c r="H81" s="15">
        <f t="shared" si="18"/>
        <v>17696000</v>
      </c>
      <c r="I81" s="11">
        <v>17696000</v>
      </c>
      <c r="J81" s="15">
        <f t="shared" si="19"/>
        <v>0</v>
      </c>
    </row>
    <row r="82" spans="1:10" ht="12.75">
      <c r="A82" s="7" t="s">
        <v>159</v>
      </c>
      <c r="B82" s="8" t="s">
        <v>62</v>
      </c>
      <c r="C82" s="8" t="s">
        <v>63</v>
      </c>
      <c r="D82" s="16">
        <v>17696000</v>
      </c>
      <c r="E82" s="16"/>
      <c r="F82" s="16">
        <f>D82+E82</f>
        <v>17696000</v>
      </c>
      <c r="H82" s="15">
        <f t="shared" si="18"/>
        <v>17696000</v>
      </c>
      <c r="I82" s="11">
        <v>17696000</v>
      </c>
      <c r="J82" s="15">
        <f t="shared" si="19"/>
        <v>0</v>
      </c>
    </row>
    <row r="83" spans="1:10" ht="12.75">
      <c r="A83" s="17" t="s">
        <v>201</v>
      </c>
      <c r="B83" s="18" t="s">
        <v>64</v>
      </c>
      <c r="C83" s="18"/>
      <c r="D83" s="19">
        <f>D84</f>
        <v>8609000</v>
      </c>
      <c r="E83" s="19">
        <f>E84</f>
        <v>0</v>
      </c>
      <c r="F83" s="19">
        <f>F84</f>
        <v>8609000</v>
      </c>
      <c r="H83" s="15">
        <f t="shared" si="18"/>
        <v>8609000</v>
      </c>
      <c r="I83" s="11">
        <v>8609000</v>
      </c>
      <c r="J83" s="15">
        <f t="shared" si="19"/>
        <v>0</v>
      </c>
    </row>
    <row r="84" spans="1:10" ht="25.5">
      <c r="A84" s="17" t="s">
        <v>202</v>
      </c>
      <c r="B84" s="18" t="s">
        <v>65</v>
      </c>
      <c r="C84" s="18"/>
      <c r="D84" s="19">
        <f>D85+D87</f>
        <v>8609000</v>
      </c>
      <c r="E84" s="19">
        <f>E85+E87</f>
        <v>0</v>
      </c>
      <c r="F84" s="19">
        <f>F85+F87</f>
        <v>8609000</v>
      </c>
      <c r="H84" s="15">
        <f t="shared" si="18"/>
        <v>8609000</v>
      </c>
      <c r="I84" s="11">
        <v>8609000</v>
      </c>
      <c r="J84" s="15">
        <f t="shared" si="19"/>
        <v>0</v>
      </c>
    </row>
    <row r="85" spans="1:10" ht="51">
      <c r="A85" s="22" t="s">
        <v>203</v>
      </c>
      <c r="B85" s="23" t="s">
        <v>65</v>
      </c>
      <c r="C85" s="23" t="s">
        <v>66</v>
      </c>
      <c r="D85" s="24">
        <f>D86</f>
        <v>6285000</v>
      </c>
      <c r="E85" s="24">
        <f>E86</f>
        <v>0</v>
      </c>
      <c r="F85" s="24">
        <f>F86</f>
        <v>6285000</v>
      </c>
      <c r="H85" s="15">
        <f t="shared" si="18"/>
        <v>6285000</v>
      </c>
      <c r="I85" s="14">
        <v>6285000</v>
      </c>
      <c r="J85" s="15">
        <f t="shared" si="19"/>
        <v>0</v>
      </c>
    </row>
    <row r="86" spans="1:10" ht="12.75">
      <c r="A86" s="12" t="s">
        <v>204</v>
      </c>
      <c r="B86" s="13" t="s">
        <v>65</v>
      </c>
      <c r="C86" s="13" t="s">
        <v>67</v>
      </c>
      <c r="D86" s="20">
        <v>6285000</v>
      </c>
      <c r="E86" s="20"/>
      <c r="F86" s="16">
        <f>D86+E86</f>
        <v>6285000</v>
      </c>
      <c r="H86" s="15">
        <f t="shared" si="18"/>
        <v>6285000</v>
      </c>
      <c r="I86" s="14">
        <v>6285000</v>
      </c>
      <c r="J86" s="15">
        <f t="shared" si="19"/>
        <v>0</v>
      </c>
    </row>
    <row r="87" spans="1:10" ht="25.5">
      <c r="A87" s="22" t="s">
        <v>162</v>
      </c>
      <c r="B87" s="23" t="s">
        <v>65</v>
      </c>
      <c r="C87" s="23" t="s">
        <v>9</v>
      </c>
      <c r="D87" s="24">
        <f>D88</f>
        <v>2324000</v>
      </c>
      <c r="E87" s="24">
        <f>E88</f>
        <v>0</v>
      </c>
      <c r="F87" s="24">
        <f>F88</f>
        <v>2324000</v>
      </c>
      <c r="H87" s="15">
        <f t="shared" si="18"/>
        <v>2324000</v>
      </c>
      <c r="I87" s="14">
        <v>2324000</v>
      </c>
      <c r="J87" s="15">
        <f t="shared" si="19"/>
        <v>0</v>
      </c>
    </row>
    <row r="88" spans="1:10" ht="25.5">
      <c r="A88" s="12" t="s">
        <v>163</v>
      </c>
      <c r="B88" s="13" t="s">
        <v>65</v>
      </c>
      <c r="C88" s="13" t="s">
        <v>10</v>
      </c>
      <c r="D88" s="20">
        <v>2324000</v>
      </c>
      <c r="E88" s="20"/>
      <c r="F88" s="16">
        <f>D88+E88</f>
        <v>2324000</v>
      </c>
      <c r="H88" s="15">
        <f t="shared" si="18"/>
        <v>2324000</v>
      </c>
      <c r="I88" s="14">
        <v>2324000</v>
      </c>
      <c r="J88" s="15">
        <f t="shared" si="19"/>
        <v>0</v>
      </c>
    </row>
    <row r="89" spans="1:10" ht="25.5">
      <c r="A89" s="17" t="s">
        <v>205</v>
      </c>
      <c r="B89" s="18" t="s">
        <v>68</v>
      </c>
      <c r="C89" s="18"/>
      <c r="D89" s="19">
        <f aca="true" t="shared" si="21" ref="D89:F91">D90</f>
        <v>15527000</v>
      </c>
      <c r="E89" s="19">
        <f t="shared" si="21"/>
        <v>0</v>
      </c>
      <c r="F89" s="19">
        <f t="shared" si="21"/>
        <v>15527000</v>
      </c>
      <c r="H89" s="15">
        <f t="shared" si="18"/>
        <v>15527000</v>
      </c>
      <c r="I89" s="11">
        <v>15527000</v>
      </c>
      <c r="J89" s="15">
        <f t="shared" si="19"/>
        <v>0</v>
      </c>
    </row>
    <row r="90" spans="1:10" ht="25.5">
      <c r="A90" s="17" t="s">
        <v>200</v>
      </c>
      <c r="B90" s="18" t="s">
        <v>69</v>
      </c>
      <c r="C90" s="18"/>
      <c r="D90" s="19">
        <f t="shared" si="21"/>
        <v>15527000</v>
      </c>
      <c r="E90" s="19">
        <f t="shared" si="21"/>
        <v>0</v>
      </c>
      <c r="F90" s="19">
        <f t="shared" si="21"/>
        <v>15527000</v>
      </c>
      <c r="H90" s="15">
        <f t="shared" si="18"/>
        <v>15527000</v>
      </c>
      <c r="I90" s="11">
        <v>15527000</v>
      </c>
      <c r="J90" s="15">
        <f t="shared" si="19"/>
        <v>0</v>
      </c>
    </row>
    <row r="91" spans="1:10" ht="25.5">
      <c r="A91" s="17" t="s">
        <v>158</v>
      </c>
      <c r="B91" s="18" t="s">
        <v>69</v>
      </c>
      <c r="C91" s="18" t="s">
        <v>13</v>
      </c>
      <c r="D91" s="19">
        <f t="shared" si="21"/>
        <v>15527000</v>
      </c>
      <c r="E91" s="19">
        <f t="shared" si="21"/>
        <v>0</v>
      </c>
      <c r="F91" s="19">
        <f t="shared" si="21"/>
        <v>15527000</v>
      </c>
      <c r="H91" s="15">
        <f t="shared" si="18"/>
        <v>15527000</v>
      </c>
      <c r="I91" s="11">
        <v>15527000</v>
      </c>
      <c r="J91" s="15">
        <f t="shared" si="19"/>
        <v>0</v>
      </c>
    </row>
    <row r="92" spans="1:10" ht="12.75">
      <c r="A92" s="7" t="s">
        <v>159</v>
      </c>
      <c r="B92" s="8" t="s">
        <v>69</v>
      </c>
      <c r="C92" s="8" t="s">
        <v>63</v>
      </c>
      <c r="D92" s="16">
        <v>15527000</v>
      </c>
      <c r="E92" s="16"/>
      <c r="F92" s="16">
        <f>D92+E92</f>
        <v>15527000</v>
      </c>
      <c r="H92" s="15">
        <f t="shared" si="18"/>
        <v>15527000</v>
      </c>
      <c r="I92" s="11">
        <v>15527000</v>
      </c>
      <c r="J92" s="15">
        <f t="shared" si="19"/>
        <v>0</v>
      </c>
    </row>
    <row r="93" spans="1:10" ht="25.5">
      <c r="A93" s="17" t="s">
        <v>206</v>
      </c>
      <c r="B93" s="18" t="s">
        <v>70</v>
      </c>
      <c r="C93" s="18"/>
      <c r="D93" s="19">
        <f aca="true" t="shared" si="22" ref="D93:F95">D94</f>
        <v>4724000</v>
      </c>
      <c r="E93" s="19">
        <f t="shared" si="22"/>
        <v>0</v>
      </c>
      <c r="F93" s="19">
        <f t="shared" si="22"/>
        <v>4724000</v>
      </c>
      <c r="H93" s="15">
        <f t="shared" si="18"/>
        <v>4724000</v>
      </c>
      <c r="I93" s="11">
        <v>4724000</v>
      </c>
      <c r="J93" s="15">
        <f t="shared" si="19"/>
        <v>0</v>
      </c>
    </row>
    <row r="94" spans="1:10" ht="25.5">
      <c r="A94" s="17" t="s">
        <v>200</v>
      </c>
      <c r="B94" s="18" t="s">
        <v>71</v>
      </c>
      <c r="C94" s="18"/>
      <c r="D94" s="19">
        <f t="shared" si="22"/>
        <v>4724000</v>
      </c>
      <c r="E94" s="19">
        <f t="shared" si="22"/>
        <v>0</v>
      </c>
      <c r="F94" s="19">
        <f t="shared" si="22"/>
        <v>4724000</v>
      </c>
      <c r="H94" s="15">
        <f t="shared" si="18"/>
        <v>4724000</v>
      </c>
      <c r="I94" s="11">
        <v>4724000</v>
      </c>
      <c r="J94" s="15">
        <f t="shared" si="19"/>
        <v>0</v>
      </c>
    </row>
    <row r="95" spans="1:10" ht="25.5">
      <c r="A95" s="17" t="s">
        <v>158</v>
      </c>
      <c r="B95" s="18" t="s">
        <v>71</v>
      </c>
      <c r="C95" s="18" t="s">
        <v>13</v>
      </c>
      <c r="D95" s="19">
        <f t="shared" si="22"/>
        <v>4724000</v>
      </c>
      <c r="E95" s="19">
        <f t="shared" si="22"/>
        <v>0</v>
      </c>
      <c r="F95" s="19">
        <f t="shared" si="22"/>
        <v>4724000</v>
      </c>
      <c r="H95" s="15">
        <f t="shared" si="18"/>
        <v>4724000</v>
      </c>
      <c r="I95" s="11">
        <v>4724000</v>
      </c>
      <c r="J95" s="15">
        <f t="shared" si="19"/>
        <v>0</v>
      </c>
    </row>
    <row r="96" spans="1:10" ht="12.75">
      <c r="A96" s="7" t="s">
        <v>159</v>
      </c>
      <c r="B96" s="8" t="s">
        <v>71</v>
      </c>
      <c r="C96" s="8" t="s">
        <v>63</v>
      </c>
      <c r="D96" s="16">
        <v>4724000</v>
      </c>
      <c r="E96" s="16"/>
      <c r="F96" s="16">
        <f>D96+E96</f>
        <v>4724000</v>
      </c>
      <c r="H96" s="15">
        <f t="shared" si="18"/>
        <v>4724000</v>
      </c>
      <c r="I96" s="11">
        <v>4724000</v>
      </c>
      <c r="J96" s="15">
        <f t="shared" si="19"/>
        <v>0</v>
      </c>
    </row>
    <row r="97" spans="1:10" ht="25.5">
      <c r="A97" s="17" t="s">
        <v>207</v>
      </c>
      <c r="B97" s="18" t="s">
        <v>72</v>
      </c>
      <c r="C97" s="18"/>
      <c r="D97" s="19">
        <f aca="true" t="shared" si="23" ref="D97:F99">D98</f>
        <v>445000</v>
      </c>
      <c r="E97" s="19">
        <f t="shared" si="23"/>
        <v>0</v>
      </c>
      <c r="F97" s="19">
        <f t="shared" si="23"/>
        <v>445000</v>
      </c>
      <c r="H97" s="15">
        <f t="shared" si="18"/>
        <v>445000</v>
      </c>
      <c r="I97" s="11">
        <v>445000</v>
      </c>
      <c r="J97" s="15">
        <f t="shared" si="19"/>
        <v>0</v>
      </c>
    </row>
    <row r="98" spans="1:10" ht="12.75">
      <c r="A98" s="17" t="s">
        <v>208</v>
      </c>
      <c r="B98" s="18" t="s">
        <v>73</v>
      </c>
      <c r="C98" s="18"/>
      <c r="D98" s="19">
        <f t="shared" si="23"/>
        <v>445000</v>
      </c>
      <c r="E98" s="19">
        <f t="shared" si="23"/>
        <v>0</v>
      </c>
      <c r="F98" s="19">
        <f t="shared" si="23"/>
        <v>445000</v>
      </c>
      <c r="H98" s="15">
        <f t="shared" si="18"/>
        <v>445000</v>
      </c>
      <c r="I98" s="11">
        <v>445000</v>
      </c>
      <c r="J98" s="15">
        <f t="shared" si="19"/>
        <v>0</v>
      </c>
    </row>
    <row r="99" spans="1:10" ht="25.5">
      <c r="A99" s="17" t="s">
        <v>162</v>
      </c>
      <c r="B99" s="18" t="s">
        <v>73</v>
      </c>
      <c r="C99" s="18" t="s">
        <v>9</v>
      </c>
      <c r="D99" s="19">
        <f t="shared" si="23"/>
        <v>445000</v>
      </c>
      <c r="E99" s="19">
        <f t="shared" si="23"/>
        <v>0</v>
      </c>
      <c r="F99" s="19">
        <f t="shared" si="23"/>
        <v>445000</v>
      </c>
      <c r="H99" s="15">
        <f t="shared" si="18"/>
        <v>445000</v>
      </c>
      <c r="I99" s="11">
        <v>445000</v>
      </c>
      <c r="J99" s="15">
        <f t="shared" si="19"/>
        <v>0</v>
      </c>
    </row>
    <row r="100" spans="1:10" ht="25.5">
      <c r="A100" s="7" t="s">
        <v>163</v>
      </c>
      <c r="B100" s="8" t="s">
        <v>73</v>
      </c>
      <c r="C100" s="8" t="s">
        <v>10</v>
      </c>
      <c r="D100" s="16">
        <v>445000</v>
      </c>
      <c r="E100" s="16"/>
      <c r="F100" s="16">
        <f>D100+E100</f>
        <v>445000</v>
      </c>
      <c r="H100" s="15">
        <f t="shared" si="18"/>
        <v>445000</v>
      </c>
      <c r="I100" s="11">
        <v>445000</v>
      </c>
      <c r="J100" s="15">
        <f t="shared" si="19"/>
        <v>0</v>
      </c>
    </row>
    <row r="101" spans="1:10" ht="25.5">
      <c r="A101" s="17" t="s">
        <v>209</v>
      </c>
      <c r="B101" s="18" t="s">
        <v>74</v>
      </c>
      <c r="C101" s="18"/>
      <c r="D101" s="19">
        <f>D102+D107</f>
        <v>1000000</v>
      </c>
      <c r="E101" s="19">
        <f>E102+E107</f>
        <v>0</v>
      </c>
      <c r="F101" s="19">
        <f>F102+F107</f>
        <v>1000000</v>
      </c>
      <c r="H101" s="15">
        <f t="shared" si="18"/>
        <v>1000000</v>
      </c>
      <c r="I101" s="11">
        <v>1000000</v>
      </c>
      <c r="J101" s="15">
        <f t="shared" si="19"/>
        <v>0</v>
      </c>
    </row>
    <row r="102" spans="1:10" ht="12.75">
      <c r="A102" s="17" t="s">
        <v>210</v>
      </c>
      <c r="B102" s="18" t="s">
        <v>75</v>
      </c>
      <c r="C102" s="18"/>
      <c r="D102" s="19">
        <f>D103+D105</f>
        <v>500000</v>
      </c>
      <c r="E102" s="19">
        <f>E103+E105</f>
        <v>0</v>
      </c>
      <c r="F102" s="19">
        <f>F103+F105</f>
        <v>500000</v>
      </c>
      <c r="H102" s="15">
        <f t="shared" si="18"/>
        <v>500000</v>
      </c>
      <c r="I102" s="11">
        <v>500000</v>
      </c>
      <c r="J102" s="15">
        <f t="shared" si="19"/>
        <v>0</v>
      </c>
    </row>
    <row r="103" spans="1:10" ht="25.5">
      <c r="A103" s="17" t="s">
        <v>162</v>
      </c>
      <c r="B103" s="18" t="s">
        <v>75</v>
      </c>
      <c r="C103" s="18" t="s">
        <v>9</v>
      </c>
      <c r="D103" s="19">
        <f>D104</f>
        <v>200000</v>
      </c>
      <c r="E103" s="19">
        <f>E104</f>
        <v>0</v>
      </c>
      <c r="F103" s="19">
        <f>F104</f>
        <v>200000</v>
      </c>
      <c r="H103" s="15">
        <f t="shared" si="18"/>
        <v>200000</v>
      </c>
      <c r="I103" s="11">
        <v>200000</v>
      </c>
      <c r="J103" s="15">
        <f t="shared" si="19"/>
        <v>0</v>
      </c>
    </row>
    <row r="104" spans="1:10" ht="25.5">
      <c r="A104" s="7" t="s">
        <v>163</v>
      </c>
      <c r="B104" s="8" t="s">
        <v>75</v>
      </c>
      <c r="C104" s="8" t="s">
        <v>10</v>
      </c>
      <c r="D104" s="16">
        <v>200000</v>
      </c>
      <c r="E104" s="16"/>
      <c r="F104" s="16">
        <f>D104+E104</f>
        <v>200000</v>
      </c>
      <c r="H104" s="15">
        <f t="shared" si="18"/>
        <v>200000</v>
      </c>
      <c r="I104" s="11">
        <v>200000</v>
      </c>
      <c r="J104" s="15">
        <f t="shared" si="19"/>
        <v>0</v>
      </c>
    </row>
    <row r="105" spans="1:10" ht="25.5">
      <c r="A105" s="17" t="s">
        <v>158</v>
      </c>
      <c r="B105" s="18" t="s">
        <v>75</v>
      </c>
      <c r="C105" s="18" t="s">
        <v>13</v>
      </c>
      <c r="D105" s="19">
        <f>D106</f>
        <v>300000</v>
      </c>
      <c r="E105" s="19">
        <f>E106</f>
        <v>0</v>
      </c>
      <c r="F105" s="19">
        <f>F106</f>
        <v>300000</v>
      </c>
      <c r="H105" s="15">
        <f t="shared" si="18"/>
        <v>300000</v>
      </c>
      <c r="I105" s="11">
        <v>300000</v>
      </c>
      <c r="J105" s="15">
        <f t="shared" si="19"/>
        <v>0</v>
      </c>
    </row>
    <row r="106" spans="1:10" ht="12.75">
      <c r="A106" s="7" t="s">
        <v>159</v>
      </c>
      <c r="B106" s="8" t="s">
        <v>75</v>
      </c>
      <c r="C106" s="8" t="s">
        <v>63</v>
      </c>
      <c r="D106" s="16">
        <v>300000</v>
      </c>
      <c r="E106" s="16"/>
      <c r="F106" s="16">
        <f>D106+E106</f>
        <v>300000</v>
      </c>
      <c r="H106" s="15">
        <f t="shared" si="18"/>
        <v>300000</v>
      </c>
      <c r="I106" s="11">
        <v>300000</v>
      </c>
      <c r="J106" s="15">
        <f t="shared" si="19"/>
        <v>0</v>
      </c>
    </row>
    <row r="107" spans="1:10" ht="38.25">
      <c r="A107" s="17" t="s">
        <v>211</v>
      </c>
      <c r="B107" s="18" t="s">
        <v>76</v>
      </c>
      <c r="C107" s="18"/>
      <c r="D107" s="19">
        <f aca="true" t="shared" si="24" ref="D107:F108">D108</f>
        <v>500000</v>
      </c>
      <c r="E107" s="19">
        <f t="shared" si="24"/>
        <v>0</v>
      </c>
      <c r="F107" s="19">
        <f t="shared" si="24"/>
        <v>500000</v>
      </c>
      <c r="H107" s="15">
        <f t="shared" si="18"/>
        <v>500000</v>
      </c>
      <c r="I107" s="11">
        <v>500000</v>
      </c>
      <c r="J107" s="15">
        <f t="shared" si="19"/>
        <v>0</v>
      </c>
    </row>
    <row r="108" spans="1:10" ht="25.5">
      <c r="A108" s="17" t="s">
        <v>158</v>
      </c>
      <c r="B108" s="18" t="s">
        <v>76</v>
      </c>
      <c r="C108" s="18" t="s">
        <v>13</v>
      </c>
      <c r="D108" s="19">
        <f t="shared" si="24"/>
        <v>500000</v>
      </c>
      <c r="E108" s="19">
        <f t="shared" si="24"/>
        <v>0</v>
      </c>
      <c r="F108" s="19">
        <f t="shared" si="24"/>
        <v>500000</v>
      </c>
      <c r="H108" s="15">
        <f t="shared" si="18"/>
        <v>500000</v>
      </c>
      <c r="I108" s="11">
        <v>500000</v>
      </c>
      <c r="J108" s="15">
        <f t="shared" si="19"/>
        <v>0</v>
      </c>
    </row>
    <row r="109" spans="1:10" ht="12.75">
      <c r="A109" s="7" t="s">
        <v>159</v>
      </c>
      <c r="B109" s="8" t="s">
        <v>76</v>
      </c>
      <c r="C109" s="8" t="s">
        <v>63</v>
      </c>
      <c r="D109" s="16">
        <v>500000</v>
      </c>
      <c r="E109" s="16"/>
      <c r="F109" s="16">
        <f>D109+E109</f>
        <v>500000</v>
      </c>
      <c r="H109" s="15">
        <f t="shared" si="18"/>
        <v>500000</v>
      </c>
      <c r="I109" s="11">
        <v>500000</v>
      </c>
      <c r="J109" s="15">
        <f t="shared" si="19"/>
        <v>0</v>
      </c>
    </row>
    <row r="110" spans="1:10" ht="25.5">
      <c r="A110" s="34" t="s">
        <v>77</v>
      </c>
      <c r="B110" s="21" t="s">
        <v>78</v>
      </c>
      <c r="C110" s="6"/>
      <c r="D110" s="10">
        <f aca="true" t="shared" si="25" ref="D110:F115">D111</f>
        <v>2000000</v>
      </c>
      <c r="E110" s="10">
        <f t="shared" si="25"/>
        <v>0</v>
      </c>
      <c r="F110" s="10">
        <f t="shared" si="25"/>
        <v>2000000</v>
      </c>
      <c r="H110" s="15">
        <f t="shared" si="18"/>
        <v>2000000</v>
      </c>
      <c r="I110" s="10">
        <v>2000000</v>
      </c>
      <c r="J110" s="15">
        <f t="shared" si="19"/>
        <v>0</v>
      </c>
    </row>
    <row r="111" spans="1:10" ht="38.25">
      <c r="A111" s="17" t="s">
        <v>212</v>
      </c>
      <c r="B111" s="18" t="s">
        <v>79</v>
      </c>
      <c r="C111" s="18"/>
      <c r="D111" s="19">
        <f t="shared" si="25"/>
        <v>2000000</v>
      </c>
      <c r="E111" s="19">
        <f t="shared" si="25"/>
        <v>0</v>
      </c>
      <c r="F111" s="19">
        <f t="shared" si="25"/>
        <v>2000000</v>
      </c>
      <c r="H111" s="15">
        <f t="shared" si="18"/>
        <v>2000000</v>
      </c>
      <c r="I111" s="11">
        <v>2000000</v>
      </c>
      <c r="J111" s="15">
        <f t="shared" si="19"/>
        <v>0</v>
      </c>
    </row>
    <row r="112" spans="1:10" ht="12.75">
      <c r="A112" s="17" t="s">
        <v>213</v>
      </c>
      <c r="B112" s="18" t="s">
        <v>80</v>
      </c>
      <c r="C112" s="18"/>
      <c r="D112" s="19">
        <f>D113+D115</f>
        <v>2000000</v>
      </c>
      <c r="E112" s="19">
        <f>E113+E115</f>
        <v>0</v>
      </c>
      <c r="F112" s="19">
        <f>F113+F115</f>
        <v>2000000</v>
      </c>
      <c r="H112" s="15">
        <f t="shared" si="18"/>
        <v>2000000</v>
      </c>
      <c r="I112" s="11">
        <v>2000000</v>
      </c>
      <c r="J112" s="15">
        <f t="shared" si="19"/>
        <v>0</v>
      </c>
    </row>
    <row r="113" spans="1:10" ht="25.5">
      <c r="A113" s="17" t="s">
        <v>162</v>
      </c>
      <c r="B113" s="23" t="s">
        <v>80</v>
      </c>
      <c r="C113" s="23" t="s">
        <v>9</v>
      </c>
      <c r="D113" s="35">
        <f>D114</f>
        <v>0</v>
      </c>
      <c r="E113" s="35">
        <f>E114</f>
        <v>2000000</v>
      </c>
      <c r="F113" s="35">
        <f>F114</f>
        <v>2000000</v>
      </c>
      <c r="H113" s="15"/>
      <c r="I113" s="11"/>
      <c r="J113" s="15"/>
    </row>
    <row r="114" spans="1:10" ht="25.5">
      <c r="A114" s="7" t="s">
        <v>163</v>
      </c>
      <c r="B114" s="13" t="s">
        <v>80</v>
      </c>
      <c r="C114" s="31" t="s">
        <v>10</v>
      </c>
      <c r="D114" s="20"/>
      <c r="E114" s="20">
        <v>2000000</v>
      </c>
      <c r="F114" s="20">
        <f>D114+E114</f>
        <v>2000000</v>
      </c>
      <c r="H114" s="15"/>
      <c r="I114" s="11"/>
      <c r="J114" s="15"/>
    </row>
    <row r="115" spans="1:10" ht="12.75">
      <c r="A115" s="17" t="s">
        <v>172</v>
      </c>
      <c r="B115" s="18" t="s">
        <v>80</v>
      </c>
      <c r="C115" s="18" t="s">
        <v>22</v>
      </c>
      <c r="D115" s="19">
        <f t="shared" si="25"/>
        <v>2000000</v>
      </c>
      <c r="E115" s="19">
        <f t="shared" si="25"/>
        <v>-2000000</v>
      </c>
      <c r="F115" s="19">
        <f t="shared" si="25"/>
        <v>0</v>
      </c>
      <c r="H115" s="15">
        <f t="shared" si="18"/>
        <v>4000000</v>
      </c>
      <c r="I115" s="11">
        <v>2000000</v>
      </c>
      <c r="J115" s="15">
        <f t="shared" si="19"/>
        <v>-2000000</v>
      </c>
    </row>
    <row r="116" spans="1:10" ht="38.25">
      <c r="A116" s="7" t="s">
        <v>173</v>
      </c>
      <c r="B116" s="8" t="s">
        <v>80</v>
      </c>
      <c r="C116" s="8" t="s">
        <v>23</v>
      </c>
      <c r="D116" s="16">
        <v>2000000</v>
      </c>
      <c r="E116" s="16">
        <v>-2000000</v>
      </c>
      <c r="F116" s="16">
        <f>D116+E116</f>
        <v>0</v>
      </c>
      <c r="H116" s="15">
        <f t="shared" si="18"/>
        <v>4000000</v>
      </c>
      <c r="I116" s="11">
        <v>2000000</v>
      </c>
      <c r="J116" s="15">
        <f t="shared" si="19"/>
        <v>-2000000</v>
      </c>
    </row>
    <row r="117" spans="1:10" ht="39.75" customHeight="1">
      <c r="A117" s="34" t="s">
        <v>81</v>
      </c>
      <c r="B117" s="21" t="s">
        <v>82</v>
      </c>
      <c r="C117" s="6"/>
      <c r="D117" s="10">
        <f>D118</f>
        <v>19174134</v>
      </c>
      <c r="E117" s="10">
        <f>E118</f>
        <v>0</v>
      </c>
      <c r="F117" s="10">
        <f>F118</f>
        <v>19174134</v>
      </c>
      <c r="H117" s="15">
        <f t="shared" si="18"/>
        <v>19174134</v>
      </c>
      <c r="I117" s="10">
        <v>19174134</v>
      </c>
      <c r="J117" s="15">
        <f t="shared" si="19"/>
        <v>0</v>
      </c>
    </row>
    <row r="118" spans="1:10" ht="25.5">
      <c r="A118" s="17" t="s">
        <v>214</v>
      </c>
      <c r="B118" s="18" t="s">
        <v>83</v>
      </c>
      <c r="C118" s="18"/>
      <c r="D118" s="19">
        <f>D119+D123</f>
        <v>19174134</v>
      </c>
      <c r="E118" s="19">
        <f>E119+E123</f>
        <v>0</v>
      </c>
      <c r="F118" s="19">
        <f>F119+F123</f>
        <v>19174134</v>
      </c>
      <c r="H118" s="15">
        <f t="shared" si="18"/>
        <v>19174134</v>
      </c>
      <c r="I118" s="11">
        <v>19174134</v>
      </c>
      <c r="J118" s="15">
        <f t="shared" si="19"/>
        <v>0</v>
      </c>
    </row>
    <row r="119" spans="1:10" ht="25.5">
      <c r="A119" s="17" t="s">
        <v>200</v>
      </c>
      <c r="B119" s="18" t="s">
        <v>84</v>
      </c>
      <c r="C119" s="18"/>
      <c r="D119" s="19">
        <f aca="true" t="shared" si="26" ref="D119:F120">D120</f>
        <v>5066000</v>
      </c>
      <c r="E119" s="19">
        <f t="shared" si="26"/>
        <v>0</v>
      </c>
      <c r="F119" s="19">
        <f t="shared" si="26"/>
        <v>5066000</v>
      </c>
      <c r="H119" s="15">
        <f t="shared" si="18"/>
        <v>5066000</v>
      </c>
      <c r="I119" s="11">
        <v>5066000</v>
      </c>
      <c r="J119" s="15">
        <f t="shared" si="19"/>
        <v>0</v>
      </c>
    </row>
    <row r="120" spans="1:10" ht="25.5">
      <c r="A120" s="17" t="s">
        <v>158</v>
      </c>
      <c r="B120" s="18" t="s">
        <v>84</v>
      </c>
      <c r="C120" s="18" t="s">
        <v>13</v>
      </c>
      <c r="D120" s="19">
        <f t="shared" si="26"/>
        <v>5066000</v>
      </c>
      <c r="E120" s="19">
        <f t="shared" si="26"/>
        <v>0</v>
      </c>
      <c r="F120" s="19">
        <f t="shared" si="26"/>
        <v>5066000</v>
      </c>
      <c r="H120" s="15">
        <f t="shared" si="18"/>
        <v>5066000</v>
      </c>
      <c r="I120" s="11">
        <v>5066000</v>
      </c>
      <c r="J120" s="15">
        <f t="shared" si="19"/>
        <v>0</v>
      </c>
    </row>
    <row r="121" spans="1:10" ht="12.75">
      <c r="A121" s="7" t="s">
        <v>159</v>
      </c>
      <c r="B121" s="8" t="s">
        <v>84</v>
      </c>
      <c r="C121" s="8" t="s">
        <v>63</v>
      </c>
      <c r="D121" s="16">
        <v>5066000</v>
      </c>
      <c r="E121" s="16"/>
      <c r="F121" s="16">
        <f>D121+E121</f>
        <v>5066000</v>
      </c>
      <c r="H121" s="15">
        <f t="shared" si="18"/>
        <v>5066000</v>
      </c>
      <c r="I121" s="11">
        <v>5066000</v>
      </c>
      <c r="J121" s="15">
        <f t="shared" si="19"/>
        <v>0</v>
      </c>
    </row>
    <row r="122" spans="1:10" ht="12.75">
      <c r="A122" s="17" t="s">
        <v>215</v>
      </c>
      <c r="B122" s="18" t="s">
        <v>85</v>
      </c>
      <c r="C122" s="18"/>
      <c r="D122" s="19">
        <f aca="true" t="shared" si="27" ref="D122:F123">D123</f>
        <v>14108134</v>
      </c>
      <c r="E122" s="19">
        <f t="shared" si="27"/>
        <v>0</v>
      </c>
      <c r="F122" s="19">
        <f t="shared" si="27"/>
        <v>14108134</v>
      </c>
      <c r="H122" s="15">
        <f t="shared" si="18"/>
        <v>14108134</v>
      </c>
      <c r="I122" s="11">
        <v>14108134</v>
      </c>
      <c r="J122" s="15">
        <f t="shared" si="19"/>
        <v>0</v>
      </c>
    </row>
    <row r="123" spans="1:10" ht="12.75">
      <c r="A123" s="17" t="s">
        <v>172</v>
      </c>
      <c r="B123" s="18" t="s">
        <v>85</v>
      </c>
      <c r="C123" s="18" t="s">
        <v>22</v>
      </c>
      <c r="D123" s="19">
        <f t="shared" si="27"/>
        <v>14108134</v>
      </c>
      <c r="E123" s="19">
        <f t="shared" si="27"/>
        <v>0</v>
      </c>
      <c r="F123" s="19">
        <f t="shared" si="27"/>
        <v>14108134</v>
      </c>
      <c r="H123" s="15">
        <f t="shared" si="18"/>
        <v>14108134</v>
      </c>
      <c r="I123" s="11">
        <v>14108134</v>
      </c>
      <c r="J123" s="15">
        <f t="shared" si="19"/>
        <v>0</v>
      </c>
    </row>
    <row r="124" spans="1:10" ht="38.25">
      <c r="A124" s="7" t="s">
        <v>173</v>
      </c>
      <c r="B124" s="8" t="s">
        <v>85</v>
      </c>
      <c r="C124" s="8" t="s">
        <v>23</v>
      </c>
      <c r="D124" s="16">
        <v>14108134</v>
      </c>
      <c r="E124" s="16"/>
      <c r="F124" s="16">
        <f>D124+E124</f>
        <v>14108134</v>
      </c>
      <c r="H124" s="15">
        <f t="shared" si="18"/>
        <v>14108134</v>
      </c>
      <c r="I124" s="11">
        <v>14108134</v>
      </c>
      <c r="J124" s="15">
        <f t="shared" si="19"/>
        <v>0</v>
      </c>
    </row>
    <row r="125" spans="1:10" ht="38.25">
      <c r="A125" s="34" t="s">
        <v>86</v>
      </c>
      <c r="B125" s="21" t="s">
        <v>87</v>
      </c>
      <c r="C125" s="6"/>
      <c r="D125" s="10">
        <f>D126</f>
        <v>551760.8</v>
      </c>
      <c r="E125" s="10">
        <f>E126</f>
        <v>168000</v>
      </c>
      <c r="F125" s="10">
        <f>F126</f>
        <v>719760.8</v>
      </c>
      <c r="H125" s="15">
        <f t="shared" si="18"/>
        <v>383760.80000000005</v>
      </c>
      <c r="I125" s="10">
        <v>551760.8</v>
      </c>
      <c r="J125" s="15">
        <f t="shared" si="19"/>
        <v>168000</v>
      </c>
    </row>
    <row r="126" spans="1:10" ht="27.75" customHeight="1">
      <c r="A126" s="17" t="s">
        <v>216</v>
      </c>
      <c r="B126" s="18" t="s">
        <v>88</v>
      </c>
      <c r="C126" s="18"/>
      <c r="D126" s="19">
        <f>D127+D130</f>
        <v>551760.8</v>
      </c>
      <c r="E126" s="19">
        <f>E127+E130</f>
        <v>168000</v>
      </c>
      <c r="F126" s="19">
        <f>F127+F130</f>
        <v>719760.8</v>
      </c>
      <c r="H126" s="15">
        <f t="shared" si="18"/>
        <v>383760.80000000005</v>
      </c>
      <c r="I126" s="11">
        <v>551760.8</v>
      </c>
      <c r="J126" s="15">
        <f t="shared" si="19"/>
        <v>168000</v>
      </c>
    </row>
    <row r="127" spans="1:10" ht="55.5" customHeight="1">
      <c r="A127" s="17" t="s">
        <v>217</v>
      </c>
      <c r="B127" s="18" t="s">
        <v>89</v>
      </c>
      <c r="C127" s="18"/>
      <c r="D127" s="19">
        <f aca="true" t="shared" si="28" ref="D127:F128">D128</f>
        <v>494248.8</v>
      </c>
      <c r="E127" s="19">
        <f t="shared" si="28"/>
        <v>168000</v>
      </c>
      <c r="F127" s="19">
        <f t="shared" si="28"/>
        <v>662248.8</v>
      </c>
      <c r="H127" s="15">
        <f t="shared" si="18"/>
        <v>326248.8</v>
      </c>
      <c r="I127" s="11">
        <v>494248.8</v>
      </c>
      <c r="J127" s="15">
        <f t="shared" si="19"/>
        <v>168000.00000000006</v>
      </c>
    </row>
    <row r="128" spans="1:10" ht="29.25" customHeight="1">
      <c r="A128" s="17" t="s">
        <v>162</v>
      </c>
      <c r="B128" s="18" t="s">
        <v>89</v>
      </c>
      <c r="C128" s="18" t="s">
        <v>9</v>
      </c>
      <c r="D128" s="19">
        <f t="shared" si="28"/>
        <v>494248.8</v>
      </c>
      <c r="E128" s="19">
        <f t="shared" si="28"/>
        <v>168000</v>
      </c>
      <c r="F128" s="19">
        <f t="shared" si="28"/>
        <v>662248.8</v>
      </c>
      <c r="H128" s="15">
        <f t="shared" si="18"/>
        <v>326248.8</v>
      </c>
      <c r="I128" s="11">
        <v>494248.8</v>
      </c>
      <c r="J128" s="15">
        <f t="shared" si="19"/>
        <v>168000.00000000006</v>
      </c>
    </row>
    <row r="129" spans="1:10" ht="25.5">
      <c r="A129" s="7" t="s">
        <v>163</v>
      </c>
      <c r="B129" s="8" t="s">
        <v>89</v>
      </c>
      <c r="C129" s="8" t="s">
        <v>10</v>
      </c>
      <c r="D129" s="16">
        <v>494248.8</v>
      </c>
      <c r="E129" s="16">
        <v>168000</v>
      </c>
      <c r="F129" s="16">
        <f>D129+E129</f>
        <v>662248.8</v>
      </c>
      <c r="H129" s="15">
        <f t="shared" si="18"/>
        <v>326248.8</v>
      </c>
      <c r="I129" s="11">
        <v>494248.8</v>
      </c>
      <c r="J129" s="15">
        <f t="shared" si="19"/>
        <v>168000.00000000006</v>
      </c>
    </row>
    <row r="130" spans="1:10" ht="38.25">
      <c r="A130" s="17" t="s">
        <v>218</v>
      </c>
      <c r="B130" s="18" t="s">
        <v>90</v>
      </c>
      <c r="C130" s="18"/>
      <c r="D130" s="19">
        <f aca="true" t="shared" si="29" ref="D130:F131">D131</f>
        <v>57512</v>
      </c>
      <c r="E130" s="19">
        <f t="shared" si="29"/>
        <v>0</v>
      </c>
      <c r="F130" s="19">
        <f t="shared" si="29"/>
        <v>57512</v>
      </c>
      <c r="H130" s="15">
        <f t="shared" si="18"/>
        <v>57512</v>
      </c>
      <c r="I130" s="11">
        <v>57512</v>
      </c>
      <c r="J130" s="15">
        <f t="shared" si="19"/>
        <v>0</v>
      </c>
    </row>
    <row r="131" spans="1:10" ht="25.5">
      <c r="A131" s="17" t="s">
        <v>162</v>
      </c>
      <c r="B131" s="18" t="s">
        <v>90</v>
      </c>
      <c r="C131" s="18" t="s">
        <v>9</v>
      </c>
      <c r="D131" s="19">
        <f t="shared" si="29"/>
        <v>57512</v>
      </c>
      <c r="E131" s="19">
        <f t="shared" si="29"/>
        <v>0</v>
      </c>
      <c r="F131" s="19">
        <f t="shared" si="29"/>
        <v>57512</v>
      </c>
      <c r="H131" s="15">
        <f t="shared" si="18"/>
        <v>57512</v>
      </c>
      <c r="I131" s="11">
        <v>57512</v>
      </c>
      <c r="J131" s="15">
        <f t="shared" si="19"/>
        <v>0</v>
      </c>
    </row>
    <row r="132" spans="1:10" ht="25.5">
      <c r="A132" s="7" t="s">
        <v>163</v>
      </c>
      <c r="B132" s="8" t="s">
        <v>90</v>
      </c>
      <c r="C132" s="8" t="s">
        <v>10</v>
      </c>
      <c r="D132" s="16">
        <v>57512</v>
      </c>
      <c r="E132" s="16"/>
      <c r="F132" s="16">
        <f>D132+E132</f>
        <v>57512</v>
      </c>
      <c r="H132" s="15">
        <f t="shared" si="18"/>
        <v>57512</v>
      </c>
      <c r="I132" s="11">
        <v>57512</v>
      </c>
      <c r="J132" s="15">
        <f t="shared" si="19"/>
        <v>0</v>
      </c>
    </row>
    <row r="133" spans="1:10" ht="38.25" hidden="1">
      <c r="A133" s="7" t="s">
        <v>219</v>
      </c>
      <c r="B133" s="8" t="s">
        <v>91</v>
      </c>
      <c r="C133" s="8"/>
      <c r="D133" s="11">
        <v>0</v>
      </c>
      <c r="E133" s="11">
        <v>0</v>
      </c>
      <c r="F133" s="11">
        <v>0</v>
      </c>
      <c r="H133" s="15">
        <f t="shared" si="18"/>
        <v>0</v>
      </c>
      <c r="I133" s="11">
        <v>0</v>
      </c>
      <c r="J133" s="15">
        <f t="shared" si="19"/>
        <v>0</v>
      </c>
    </row>
    <row r="134" spans="1:10" ht="25.5" hidden="1">
      <c r="A134" s="7" t="s">
        <v>162</v>
      </c>
      <c r="B134" s="8" t="s">
        <v>91</v>
      </c>
      <c r="C134" s="8" t="s">
        <v>9</v>
      </c>
      <c r="D134" s="11">
        <v>0</v>
      </c>
      <c r="E134" s="11">
        <v>0</v>
      </c>
      <c r="F134" s="11">
        <v>0</v>
      </c>
      <c r="H134" s="15">
        <f t="shared" si="18"/>
        <v>0</v>
      </c>
      <c r="I134" s="11">
        <v>0</v>
      </c>
      <c r="J134" s="15">
        <f t="shared" si="19"/>
        <v>0</v>
      </c>
    </row>
    <row r="135" spans="1:10" ht="25.5" hidden="1">
      <c r="A135" s="7" t="s">
        <v>163</v>
      </c>
      <c r="B135" s="8" t="s">
        <v>91</v>
      </c>
      <c r="C135" s="8" t="s">
        <v>10</v>
      </c>
      <c r="D135" s="11">
        <v>0</v>
      </c>
      <c r="E135" s="11">
        <v>0</v>
      </c>
      <c r="F135" s="11">
        <v>0</v>
      </c>
      <c r="H135" s="15">
        <f aca="true" t="shared" si="30" ref="H135:H202">D135-E135</f>
        <v>0</v>
      </c>
      <c r="I135" s="11">
        <v>0</v>
      </c>
      <c r="J135" s="15">
        <f t="shared" si="19"/>
        <v>0</v>
      </c>
    </row>
    <row r="136" spans="1:10" ht="89.25" hidden="1">
      <c r="A136" s="7" t="s">
        <v>220</v>
      </c>
      <c r="B136" s="8" t="s">
        <v>92</v>
      </c>
      <c r="C136" s="8"/>
      <c r="D136" s="11">
        <v>0</v>
      </c>
      <c r="E136" s="11">
        <v>0</v>
      </c>
      <c r="F136" s="11">
        <v>0</v>
      </c>
      <c r="H136" s="15">
        <f t="shared" si="30"/>
        <v>0</v>
      </c>
      <c r="I136" s="11">
        <v>0</v>
      </c>
      <c r="J136" s="15">
        <f t="shared" si="19"/>
        <v>0</v>
      </c>
    </row>
    <row r="137" spans="1:10" ht="25.5" hidden="1">
      <c r="A137" s="7" t="s">
        <v>162</v>
      </c>
      <c r="B137" s="8" t="s">
        <v>92</v>
      </c>
      <c r="C137" s="8" t="s">
        <v>9</v>
      </c>
      <c r="D137" s="11">
        <v>0</v>
      </c>
      <c r="E137" s="11">
        <v>0</v>
      </c>
      <c r="F137" s="11">
        <v>0</v>
      </c>
      <c r="H137" s="15">
        <f t="shared" si="30"/>
        <v>0</v>
      </c>
      <c r="I137" s="11">
        <v>0</v>
      </c>
      <c r="J137" s="15">
        <f t="shared" si="19"/>
        <v>0</v>
      </c>
    </row>
    <row r="138" spans="1:10" ht="25.5" hidden="1">
      <c r="A138" s="7" t="s">
        <v>163</v>
      </c>
      <c r="B138" s="8" t="s">
        <v>92</v>
      </c>
      <c r="C138" s="8" t="s">
        <v>10</v>
      </c>
      <c r="D138" s="11">
        <v>0</v>
      </c>
      <c r="E138" s="11">
        <v>0</v>
      </c>
      <c r="F138" s="11">
        <v>0</v>
      </c>
      <c r="H138" s="15">
        <f t="shared" si="30"/>
        <v>0</v>
      </c>
      <c r="I138" s="11">
        <v>0</v>
      </c>
      <c r="J138" s="15">
        <f t="shared" si="19"/>
        <v>0</v>
      </c>
    </row>
    <row r="139" spans="1:10" ht="38.25">
      <c r="A139" s="34" t="s">
        <v>93</v>
      </c>
      <c r="B139" s="21" t="s">
        <v>94</v>
      </c>
      <c r="C139" s="6"/>
      <c r="D139" s="10">
        <f>D140</f>
        <v>65728850</v>
      </c>
      <c r="E139" s="10">
        <f>E140</f>
        <v>6671259.4</v>
      </c>
      <c r="F139" s="10">
        <f>F140</f>
        <v>72400109.39999999</v>
      </c>
      <c r="H139" s="15">
        <f t="shared" si="30"/>
        <v>59057590.6</v>
      </c>
      <c r="I139" s="10">
        <v>65728850</v>
      </c>
      <c r="J139" s="15">
        <f t="shared" si="19"/>
        <v>6671259.399999991</v>
      </c>
    </row>
    <row r="140" spans="1:10" ht="41.25" customHeight="1">
      <c r="A140" s="17" t="s">
        <v>221</v>
      </c>
      <c r="B140" s="18" t="s">
        <v>95</v>
      </c>
      <c r="C140" s="18"/>
      <c r="D140" s="19">
        <f>D141+D144+D147+D152+D157</f>
        <v>65728850</v>
      </c>
      <c r="E140" s="19">
        <f>E141+E144+E147+E152+E157</f>
        <v>6671259.4</v>
      </c>
      <c r="F140" s="19">
        <f>F141+F144+F147+F152+F157</f>
        <v>72400109.39999999</v>
      </c>
      <c r="H140" s="15">
        <f t="shared" si="30"/>
        <v>59057590.6</v>
      </c>
      <c r="I140" s="11">
        <v>65728850</v>
      </c>
      <c r="J140" s="15">
        <f t="shared" si="19"/>
        <v>6671259.399999991</v>
      </c>
    </row>
    <row r="141" spans="1:10" ht="12.75">
      <c r="A141" s="17" t="s">
        <v>222</v>
      </c>
      <c r="B141" s="18" t="s">
        <v>96</v>
      </c>
      <c r="C141" s="18"/>
      <c r="D141" s="19">
        <f aca="true" t="shared" si="31" ref="D141:F142">D142</f>
        <v>21778850</v>
      </c>
      <c r="E141" s="19">
        <f t="shared" si="31"/>
        <v>987309</v>
      </c>
      <c r="F141" s="19">
        <f t="shared" si="31"/>
        <v>22766159</v>
      </c>
      <c r="H141" s="15">
        <f t="shared" si="30"/>
        <v>20791541</v>
      </c>
      <c r="I141" s="11">
        <v>21778850</v>
      </c>
      <c r="J141" s="15">
        <f t="shared" si="19"/>
        <v>987309</v>
      </c>
    </row>
    <row r="142" spans="1:10" ht="25.5">
      <c r="A142" s="17" t="s">
        <v>162</v>
      </c>
      <c r="B142" s="18" t="s">
        <v>96</v>
      </c>
      <c r="C142" s="18" t="s">
        <v>9</v>
      </c>
      <c r="D142" s="19">
        <f t="shared" si="31"/>
        <v>21778850</v>
      </c>
      <c r="E142" s="19">
        <f t="shared" si="31"/>
        <v>987309</v>
      </c>
      <c r="F142" s="19">
        <f t="shared" si="31"/>
        <v>22766159</v>
      </c>
      <c r="H142" s="15">
        <f t="shared" si="30"/>
        <v>20791541</v>
      </c>
      <c r="I142" s="11">
        <v>21778850</v>
      </c>
      <c r="J142" s="15">
        <f aca="true" t="shared" si="32" ref="J142:J209">F142-I142</f>
        <v>987309</v>
      </c>
    </row>
    <row r="143" spans="1:10" ht="25.5">
      <c r="A143" s="7" t="s">
        <v>163</v>
      </c>
      <c r="B143" s="8" t="s">
        <v>96</v>
      </c>
      <c r="C143" s="8" t="s">
        <v>10</v>
      </c>
      <c r="D143" s="16">
        <v>21778850</v>
      </c>
      <c r="E143" s="16">
        <v>987309</v>
      </c>
      <c r="F143" s="16">
        <f>D143+E143</f>
        <v>22766159</v>
      </c>
      <c r="H143" s="15">
        <f t="shared" si="30"/>
        <v>20791541</v>
      </c>
      <c r="I143" s="11">
        <v>21778850</v>
      </c>
      <c r="J143" s="15">
        <f t="shared" si="32"/>
        <v>987309</v>
      </c>
    </row>
    <row r="144" spans="1:10" ht="12.75">
      <c r="A144" s="17" t="s">
        <v>223</v>
      </c>
      <c r="B144" s="18" t="s">
        <v>97</v>
      </c>
      <c r="C144" s="18"/>
      <c r="D144" s="19">
        <f aca="true" t="shared" si="33" ref="D144:F145">D145</f>
        <v>3500000</v>
      </c>
      <c r="E144" s="19">
        <f t="shared" si="33"/>
        <v>0</v>
      </c>
      <c r="F144" s="19">
        <f t="shared" si="33"/>
        <v>3500000</v>
      </c>
      <c r="H144" s="15">
        <f t="shared" si="30"/>
        <v>3500000</v>
      </c>
      <c r="I144" s="11">
        <v>3500000</v>
      </c>
      <c r="J144" s="15">
        <f t="shared" si="32"/>
        <v>0</v>
      </c>
    </row>
    <row r="145" spans="1:10" ht="25.5">
      <c r="A145" s="17" t="s">
        <v>162</v>
      </c>
      <c r="B145" s="18" t="s">
        <v>97</v>
      </c>
      <c r="C145" s="18" t="s">
        <v>9</v>
      </c>
      <c r="D145" s="19">
        <f t="shared" si="33"/>
        <v>3500000</v>
      </c>
      <c r="E145" s="19">
        <f t="shared" si="33"/>
        <v>0</v>
      </c>
      <c r="F145" s="19">
        <f t="shared" si="33"/>
        <v>3500000</v>
      </c>
      <c r="H145" s="15">
        <f t="shared" si="30"/>
        <v>3500000</v>
      </c>
      <c r="I145" s="11">
        <v>3500000</v>
      </c>
      <c r="J145" s="15">
        <f t="shared" si="32"/>
        <v>0</v>
      </c>
    </row>
    <row r="146" spans="1:10" ht="25.5">
      <c r="A146" s="7" t="s">
        <v>163</v>
      </c>
      <c r="B146" s="8" t="s">
        <v>97</v>
      </c>
      <c r="C146" s="8" t="s">
        <v>10</v>
      </c>
      <c r="D146" s="16">
        <v>3500000</v>
      </c>
      <c r="E146" s="16"/>
      <c r="F146" s="16">
        <f>D146+E146</f>
        <v>3500000</v>
      </c>
      <c r="H146" s="15">
        <f t="shared" si="30"/>
        <v>3500000</v>
      </c>
      <c r="I146" s="11">
        <v>3500000</v>
      </c>
      <c r="J146" s="15">
        <f t="shared" si="32"/>
        <v>0</v>
      </c>
    </row>
    <row r="147" spans="1:10" ht="12.75">
      <c r="A147" s="17" t="s">
        <v>224</v>
      </c>
      <c r="B147" s="18" t="s">
        <v>98</v>
      </c>
      <c r="C147" s="18"/>
      <c r="D147" s="19">
        <f>D148+D150</f>
        <v>4400000</v>
      </c>
      <c r="E147" s="19">
        <f>E148+E150</f>
        <v>0</v>
      </c>
      <c r="F147" s="19">
        <f>F148+F150</f>
        <v>4400000</v>
      </c>
      <c r="H147" s="15">
        <f t="shared" si="30"/>
        <v>4400000</v>
      </c>
      <c r="I147" s="11">
        <v>4400000</v>
      </c>
      <c r="J147" s="15">
        <f t="shared" si="32"/>
        <v>0</v>
      </c>
    </row>
    <row r="148" spans="1:10" ht="25.5">
      <c r="A148" s="17" t="s">
        <v>162</v>
      </c>
      <c r="B148" s="18" t="s">
        <v>98</v>
      </c>
      <c r="C148" s="18" t="s">
        <v>9</v>
      </c>
      <c r="D148" s="19">
        <f>D149</f>
        <v>3500000</v>
      </c>
      <c r="E148" s="19">
        <f>E149</f>
        <v>0</v>
      </c>
      <c r="F148" s="19">
        <f>F149</f>
        <v>3500000</v>
      </c>
      <c r="H148" s="15">
        <f t="shared" si="30"/>
        <v>3500000</v>
      </c>
      <c r="I148" s="11">
        <v>3500000</v>
      </c>
      <c r="J148" s="15">
        <f t="shared" si="32"/>
        <v>0</v>
      </c>
    </row>
    <row r="149" spans="1:10" ht="25.5">
      <c r="A149" s="7" t="s">
        <v>163</v>
      </c>
      <c r="B149" s="8" t="s">
        <v>98</v>
      </c>
      <c r="C149" s="8" t="s">
        <v>10</v>
      </c>
      <c r="D149" s="16">
        <v>3500000</v>
      </c>
      <c r="E149" s="16"/>
      <c r="F149" s="16">
        <f>D149+E149</f>
        <v>3500000</v>
      </c>
      <c r="H149" s="15">
        <f t="shared" si="30"/>
        <v>3500000</v>
      </c>
      <c r="I149" s="11">
        <v>3500000</v>
      </c>
      <c r="J149" s="15">
        <f t="shared" si="32"/>
        <v>0</v>
      </c>
    </row>
    <row r="150" spans="1:10" ht="12.75">
      <c r="A150" s="17" t="s">
        <v>172</v>
      </c>
      <c r="B150" s="18" t="s">
        <v>98</v>
      </c>
      <c r="C150" s="18" t="s">
        <v>22</v>
      </c>
      <c r="D150" s="19">
        <f>D151</f>
        <v>900000</v>
      </c>
      <c r="E150" s="19">
        <f>E151</f>
        <v>0</v>
      </c>
      <c r="F150" s="19">
        <f>F151</f>
        <v>900000</v>
      </c>
      <c r="H150" s="15">
        <f t="shared" si="30"/>
        <v>900000</v>
      </c>
      <c r="I150" s="11">
        <v>900000</v>
      </c>
      <c r="J150" s="15">
        <f t="shared" si="32"/>
        <v>0</v>
      </c>
    </row>
    <row r="151" spans="1:10" ht="38.25">
      <c r="A151" s="7" t="s">
        <v>173</v>
      </c>
      <c r="B151" s="8" t="s">
        <v>98</v>
      </c>
      <c r="C151" s="8" t="s">
        <v>23</v>
      </c>
      <c r="D151" s="16">
        <v>900000</v>
      </c>
      <c r="E151" s="16"/>
      <c r="F151" s="16">
        <f>D151+E151</f>
        <v>900000</v>
      </c>
      <c r="H151" s="15">
        <f t="shared" si="30"/>
        <v>900000</v>
      </c>
      <c r="I151" s="11">
        <v>900000</v>
      </c>
      <c r="J151" s="15">
        <f t="shared" si="32"/>
        <v>0</v>
      </c>
    </row>
    <row r="152" spans="1:10" ht="12.75">
      <c r="A152" s="17" t="s">
        <v>225</v>
      </c>
      <c r="B152" s="18" t="s">
        <v>99</v>
      </c>
      <c r="C152" s="18"/>
      <c r="D152" s="19">
        <f>D153+D155</f>
        <v>36050000</v>
      </c>
      <c r="E152" s="19">
        <f>E153+E155</f>
        <v>4643183.19</v>
      </c>
      <c r="F152" s="19">
        <f>F153+F155</f>
        <v>40693183.19</v>
      </c>
      <c r="H152" s="15">
        <f t="shared" si="30"/>
        <v>31406816.81</v>
      </c>
      <c r="I152" s="11">
        <v>36050000</v>
      </c>
      <c r="J152" s="15">
        <f t="shared" si="32"/>
        <v>4643183.189999998</v>
      </c>
    </row>
    <row r="153" spans="1:10" ht="25.5">
      <c r="A153" s="17" t="s">
        <v>162</v>
      </c>
      <c r="B153" s="18" t="s">
        <v>99</v>
      </c>
      <c r="C153" s="18" t="s">
        <v>9</v>
      </c>
      <c r="D153" s="19">
        <f>D154</f>
        <v>23650000</v>
      </c>
      <c r="E153" s="19">
        <f>E154</f>
        <v>4643183.19</v>
      </c>
      <c r="F153" s="19">
        <f>F154</f>
        <v>28293183.19</v>
      </c>
      <c r="H153" s="15">
        <f t="shared" si="30"/>
        <v>19006816.81</v>
      </c>
      <c r="I153" s="11">
        <v>23650000</v>
      </c>
      <c r="J153" s="15">
        <f t="shared" si="32"/>
        <v>4643183.190000001</v>
      </c>
    </row>
    <row r="154" spans="1:10" ht="25.5">
      <c r="A154" s="7" t="s">
        <v>163</v>
      </c>
      <c r="B154" s="8" t="s">
        <v>99</v>
      </c>
      <c r="C154" s="8" t="s">
        <v>10</v>
      </c>
      <c r="D154" s="16">
        <v>23650000</v>
      </c>
      <c r="E154" s="20">
        <f>7850000-2939249.6+174200+599000-1040767.21</f>
        <v>4643183.19</v>
      </c>
      <c r="F154" s="16">
        <f>D154+E154</f>
        <v>28293183.19</v>
      </c>
      <c r="H154" s="15">
        <f t="shared" si="30"/>
        <v>19006816.81</v>
      </c>
      <c r="I154" s="11">
        <v>23650000</v>
      </c>
      <c r="J154" s="15">
        <f t="shared" si="32"/>
        <v>4643183.190000001</v>
      </c>
    </row>
    <row r="155" spans="1:10" ht="12.75">
      <c r="A155" s="17" t="s">
        <v>172</v>
      </c>
      <c r="B155" s="18" t="s">
        <v>99</v>
      </c>
      <c r="C155" s="18" t="s">
        <v>22</v>
      </c>
      <c r="D155" s="19">
        <f>D156</f>
        <v>12400000</v>
      </c>
      <c r="E155" s="19">
        <f>E156</f>
        <v>0</v>
      </c>
      <c r="F155" s="19">
        <f>F156</f>
        <v>12400000</v>
      </c>
      <c r="H155" s="15">
        <f t="shared" si="30"/>
        <v>12400000</v>
      </c>
      <c r="I155" s="11">
        <v>12400000</v>
      </c>
      <c r="J155" s="15">
        <f t="shared" si="32"/>
        <v>0</v>
      </c>
    </row>
    <row r="156" spans="1:10" ht="38.25">
      <c r="A156" s="7" t="s">
        <v>173</v>
      </c>
      <c r="B156" s="8" t="s">
        <v>99</v>
      </c>
      <c r="C156" s="8" t="s">
        <v>23</v>
      </c>
      <c r="D156" s="16">
        <v>12400000</v>
      </c>
      <c r="E156" s="16"/>
      <c r="F156" s="16">
        <f>D156+E156</f>
        <v>12400000</v>
      </c>
      <c r="H156" s="15">
        <f t="shared" si="30"/>
        <v>12400000</v>
      </c>
      <c r="I156" s="11">
        <v>12400000</v>
      </c>
      <c r="J156" s="15">
        <f t="shared" si="32"/>
        <v>0</v>
      </c>
    </row>
    <row r="157" spans="1:10" ht="38.25">
      <c r="A157" s="17" t="s">
        <v>278</v>
      </c>
      <c r="B157" s="23" t="s">
        <v>272</v>
      </c>
      <c r="C157" s="23"/>
      <c r="D157" s="24">
        <f aca="true" t="shared" si="34" ref="D157:F158">D158</f>
        <v>0</v>
      </c>
      <c r="E157" s="24">
        <f t="shared" si="34"/>
        <v>1040767.21</v>
      </c>
      <c r="F157" s="24">
        <f t="shared" si="34"/>
        <v>1040767.21</v>
      </c>
      <c r="H157" s="15"/>
      <c r="I157" s="11"/>
      <c r="J157" s="15"/>
    </row>
    <row r="158" spans="1:10" ht="25.5">
      <c r="A158" s="17" t="s">
        <v>187</v>
      </c>
      <c r="B158" s="23" t="s">
        <v>272</v>
      </c>
      <c r="C158" s="23" t="s">
        <v>41</v>
      </c>
      <c r="D158" s="24">
        <f t="shared" si="34"/>
        <v>0</v>
      </c>
      <c r="E158" s="24">
        <f t="shared" si="34"/>
        <v>1040767.21</v>
      </c>
      <c r="F158" s="24">
        <f t="shared" si="34"/>
        <v>1040767.21</v>
      </c>
      <c r="H158" s="15"/>
      <c r="I158" s="11"/>
      <c r="J158" s="15"/>
    </row>
    <row r="159" spans="1:10" ht="12.75">
      <c r="A159" s="7" t="s">
        <v>188</v>
      </c>
      <c r="B159" s="31" t="s">
        <v>272</v>
      </c>
      <c r="C159" s="31" t="s">
        <v>42</v>
      </c>
      <c r="D159" s="20"/>
      <c r="E159" s="20">
        <v>1040767.21</v>
      </c>
      <c r="F159" s="20">
        <f>D159+E159</f>
        <v>1040767.21</v>
      </c>
      <c r="H159" s="15"/>
      <c r="I159" s="11"/>
      <c r="J159" s="15"/>
    </row>
    <row r="160" spans="1:10" ht="38.25">
      <c r="A160" s="34" t="s">
        <v>100</v>
      </c>
      <c r="B160" s="21" t="s">
        <v>101</v>
      </c>
      <c r="C160" s="6"/>
      <c r="D160" s="10">
        <f aca="true" t="shared" si="35" ref="D160:F163">D161</f>
        <v>150000</v>
      </c>
      <c r="E160" s="10">
        <f t="shared" si="35"/>
        <v>0</v>
      </c>
      <c r="F160" s="10">
        <f t="shared" si="35"/>
        <v>150000</v>
      </c>
      <c r="H160" s="15">
        <f t="shared" si="30"/>
        <v>150000</v>
      </c>
      <c r="I160" s="10">
        <v>150000</v>
      </c>
      <c r="J160" s="15">
        <f t="shared" si="32"/>
        <v>0</v>
      </c>
    </row>
    <row r="161" spans="1:10" ht="38.25">
      <c r="A161" s="17" t="s">
        <v>226</v>
      </c>
      <c r="B161" s="18" t="s">
        <v>102</v>
      </c>
      <c r="C161" s="18"/>
      <c r="D161" s="19">
        <f t="shared" si="35"/>
        <v>150000</v>
      </c>
      <c r="E161" s="19">
        <f t="shared" si="35"/>
        <v>0</v>
      </c>
      <c r="F161" s="19">
        <f t="shared" si="35"/>
        <v>150000</v>
      </c>
      <c r="H161" s="15">
        <f t="shared" si="30"/>
        <v>150000</v>
      </c>
      <c r="I161" s="11">
        <v>150000</v>
      </c>
      <c r="J161" s="15">
        <f t="shared" si="32"/>
        <v>0</v>
      </c>
    </row>
    <row r="162" spans="1:10" ht="38.25">
      <c r="A162" s="17" t="s">
        <v>227</v>
      </c>
      <c r="B162" s="18" t="s">
        <v>103</v>
      </c>
      <c r="C162" s="18"/>
      <c r="D162" s="19">
        <f t="shared" si="35"/>
        <v>150000</v>
      </c>
      <c r="E162" s="19">
        <f t="shared" si="35"/>
        <v>0</v>
      </c>
      <c r="F162" s="19">
        <f t="shared" si="35"/>
        <v>150000</v>
      </c>
      <c r="H162" s="15">
        <f t="shared" si="30"/>
        <v>150000</v>
      </c>
      <c r="I162" s="11">
        <v>150000</v>
      </c>
      <c r="J162" s="15">
        <f t="shared" si="32"/>
        <v>0</v>
      </c>
    </row>
    <row r="163" spans="1:10" ht="25.5">
      <c r="A163" s="17" t="s">
        <v>158</v>
      </c>
      <c r="B163" s="18" t="s">
        <v>103</v>
      </c>
      <c r="C163" s="18" t="s">
        <v>13</v>
      </c>
      <c r="D163" s="19">
        <f t="shared" si="35"/>
        <v>150000</v>
      </c>
      <c r="E163" s="19">
        <f t="shared" si="35"/>
        <v>0</v>
      </c>
      <c r="F163" s="19">
        <f t="shared" si="35"/>
        <v>150000</v>
      </c>
      <c r="H163" s="15">
        <f t="shared" si="30"/>
        <v>150000</v>
      </c>
      <c r="I163" s="11">
        <v>150000</v>
      </c>
      <c r="J163" s="15">
        <f t="shared" si="32"/>
        <v>0</v>
      </c>
    </row>
    <row r="164" spans="1:10" ht="45.75" customHeight="1">
      <c r="A164" s="7" t="s">
        <v>166</v>
      </c>
      <c r="B164" s="8" t="s">
        <v>103</v>
      </c>
      <c r="C164" s="8" t="s">
        <v>14</v>
      </c>
      <c r="D164" s="16">
        <v>150000</v>
      </c>
      <c r="E164" s="16"/>
      <c r="F164" s="16">
        <f>D164+E164</f>
        <v>150000</v>
      </c>
      <c r="H164" s="15">
        <f t="shared" si="30"/>
        <v>150000</v>
      </c>
      <c r="I164" s="11">
        <v>150000</v>
      </c>
      <c r="J164" s="15">
        <f t="shared" si="32"/>
        <v>0</v>
      </c>
    </row>
    <row r="165" spans="1:10" ht="68.25" customHeight="1">
      <c r="A165" s="34" t="s">
        <v>104</v>
      </c>
      <c r="B165" s="21" t="s">
        <v>105</v>
      </c>
      <c r="C165" s="6"/>
      <c r="D165" s="10">
        <f aca="true" t="shared" si="36" ref="D165:F168">D166</f>
        <v>2000000</v>
      </c>
      <c r="E165" s="10">
        <f t="shared" si="36"/>
        <v>0</v>
      </c>
      <c r="F165" s="10">
        <f t="shared" si="36"/>
        <v>2000000</v>
      </c>
      <c r="H165" s="15">
        <f t="shared" si="30"/>
        <v>2000000</v>
      </c>
      <c r="I165" s="10">
        <v>2000000</v>
      </c>
      <c r="J165" s="15">
        <f t="shared" si="32"/>
        <v>0</v>
      </c>
    </row>
    <row r="166" spans="1:10" ht="38.25">
      <c r="A166" s="17" t="s">
        <v>228</v>
      </c>
      <c r="B166" s="18" t="s">
        <v>106</v>
      </c>
      <c r="C166" s="18"/>
      <c r="D166" s="19">
        <f t="shared" si="36"/>
        <v>2000000</v>
      </c>
      <c r="E166" s="19">
        <f t="shared" si="36"/>
        <v>0</v>
      </c>
      <c r="F166" s="19">
        <f t="shared" si="36"/>
        <v>2000000</v>
      </c>
      <c r="H166" s="15">
        <f t="shared" si="30"/>
        <v>2000000</v>
      </c>
      <c r="I166" s="11">
        <v>2000000</v>
      </c>
      <c r="J166" s="15">
        <f t="shared" si="32"/>
        <v>0</v>
      </c>
    </row>
    <row r="167" spans="1:10" ht="25.5">
      <c r="A167" s="17" t="s">
        <v>229</v>
      </c>
      <c r="B167" s="18" t="s">
        <v>107</v>
      </c>
      <c r="C167" s="18"/>
      <c r="D167" s="19">
        <f t="shared" si="36"/>
        <v>2000000</v>
      </c>
      <c r="E167" s="19">
        <f t="shared" si="36"/>
        <v>0</v>
      </c>
      <c r="F167" s="19">
        <f t="shared" si="36"/>
        <v>2000000</v>
      </c>
      <c r="H167" s="15">
        <f t="shared" si="30"/>
        <v>2000000</v>
      </c>
      <c r="I167" s="11">
        <v>2000000</v>
      </c>
      <c r="J167" s="15">
        <f t="shared" si="32"/>
        <v>0</v>
      </c>
    </row>
    <row r="168" spans="1:10" ht="12.75">
      <c r="A168" s="17" t="s">
        <v>172</v>
      </c>
      <c r="B168" s="18" t="s">
        <v>107</v>
      </c>
      <c r="C168" s="18" t="s">
        <v>22</v>
      </c>
      <c r="D168" s="19">
        <f t="shared" si="36"/>
        <v>2000000</v>
      </c>
      <c r="E168" s="19">
        <f t="shared" si="36"/>
        <v>0</v>
      </c>
      <c r="F168" s="19">
        <f t="shared" si="36"/>
        <v>2000000</v>
      </c>
      <c r="H168" s="15">
        <f t="shared" si="30"/>
        <v>2000000</v>
      </c>
      <c r="I168" s="11">
        <v>2000000</v>
      </c>
      <c r="J168" s="15">
        <f t="shared" si="32"/>
        <v>0</v>
      </c>
    </row>
    <row r="169" spans="1:10" ht="38.25">
      <c r="A169" s="7" t="s">
        <v>173</v>
      </c>
      <c r="B169" s="8" t="s">
        <v>107</v>
      </c>
      <c r="C169" s="8" t="s">
        <v>23</v>
      </c>
      <c r="D169" s="16">
        <v>2000000</v>
      </c>
      <c r="E169" s="16"/>
      <c r="F169" s="16">
        <f>D169+E169</f>
        <v>2000000</v>
      </c>
      <c r="H169" s="15">
        <f t="shared" si="30"/>
        <v>2000000</v>
      </c>
      <c r="I169" s="11">
        <v>2000000</v>
      </c>
      <c r="J169" s="15">
        <f t="shared" si="32"/>
        <v>0</v>
      </c>
    </row>
    <row r="170" spans="1:10" ht="38.25">
      <c r="A170" s="34" t="s">
        <v>108</v>
      </c>
      <c r="B170" s="21" t="s">
        <v>109</v>
      </c>
      <c r="C170" s="6"/>
      <c r="D170" s="10">
        <f>D171+D177</f>
        <v>63805894.12</v>
      </c>
      <c r="E170" s="10">
        <f>E171+E177</f>
        <v>47500</v>
      </c>
      <c r="F170" s="10">
        <f>F171+F177</f>
        <v>63853394.12</v>
      </c>
      <c r="H170" s="15">
        <f t="shared" si="30"/>
        <v>63758394.12</v>
      </c>
      <c r="I170" s="10">
        <v>63805894.12</v>
      </c>
      <c r="J170" s="15">
        <f t="shared" si="32"/>
        <v>47500</v>
      </c>
    </row>
    <row r="171" spans="1:10" ht="12.75">
      <c r="A171" s="17" t="s">
        <v>230</v>
      </c>
      <c r="B171" s="18" t="s">
        <v>110</v>
      </c>
      <c r="C171" s="18"/>
      <c r="D171" s="19">
        <f>D172</f>
        <v>29500000</v>
      </c>
      <c r="E171" s="19">
        <f>E172</f>
        <v>47500</v>
      </c>
      <c r="F171" s="19">
        <f>F172</f>
        <v>29547500</v>
      </c>
      <c r="H171" s="15">
        <f t="shared" si="30"/>
        <v>29452500</v>
      </c>
      <c r="I171" s="11">
        <v>29500000</v>
      </c>
      <c r="J171" s="15">
        <f t="shared" si="32"/>
        <v>47500</v>
      </c>
    </row>
    <row r="172" spans="1:10" ht="38.25">
      <c r="A172" s="17" t="s">
        <v>231</v>
      </c>
      <c r="B172" s="18" t="s">
        <v>111</v>
      </c>
      <c r="C172" s="18"/>
      <c r="D172" s="19">
        <f>D173+D175</f>
        <v>29500000</v>
      </c>
      <c r="E172" s="19">
        <f>E173+E175</f>
        <v>47500</v>
      </c>
      <c r="F172" s="19">
        <f>F173+F175</f>
        <v>29547500</v>
      </c>
      <c r="H172" s="15">
        <f t="shared" si="30"/>
        <v>29452500</v>
      </c>
      <c r="I172" s="11">
        <v>29500000</v>
      </c>
      <c r="J172" s="15">
        <f t="shared" si="32"/>
        <v>47500</v>
      </c>
    </row>
    <row r="173" spans="1:10" ht="25.5">
      <c r="A173" s="17" t="s">
        <v>162</v>
      </c>
      <c r="B173" s="18" t="s">
        <v>111</v>
      </c>
      <c r="C173" s="18" t="s">
        <v>9</v>
      </c>
      <c r="D173" s="19">
        <f>D174</f>
        <v>15100000</v>
      </c>
      <c r="E173" s="19">
        <f>E174</f>
        <v>47500</v>
      </c>
      <c r="F173" s="19">
        <f>F174</f>
        <v>15147500</v>
      </c>
      <c r="H173" s="15">
        <f t="shared" si="30"/>
        <v>15052500</v>
      </c>
      <c r="I173" s="11">
        <v>15100000</v>
      </c>
      <c r="J173" s="15">
        <f t="shared" si="32"/>
        <v>47500</v>
      </c>
    </row>
    <row r="174" spans="1:10" ht="25.5">
      <c r="A174" s="7" t="s">
        <v>163</v>
      </c>
      <c r="B174" s="8" t="s">
        <v>111</v>
      </c>
      <c r="C174" s="8" t="s">
        <v>10</v>
      </c>
      <c r="D174" s="16">
        <v>15100000</v>
      </c>
      <c r="E174" s="16">
        <v>47500</v>
      </c>
      <c r="F174" s="16">
        <f>D174+E174</f>
        <v>15147500</v>
      </c>
      <c r="H174" s="15">
        <f t="shared" si="30"/>
        <v>15052500</v>
      </c>
      <c r="I174" s="11">
        <v>15100000</v>
      </c>
      <c r="J174" s="15">
        <f t="shared" si="32"/>
        <v>47500</v>
      </c>
    </row>
    <row r="175" spans="1:10" ht="12.75">
      <c r="A175" s="17" t="s">
        <v>172</v>
      </c>
      <c r="B175" s="18" t="s">
        <v>111</v>
      </c>
      <c r="C175" s="18" t="s">
        <v>22</v>
      </c>
      <c r="D175" s="19">
        <f>D176</f>
        <v>14400000</v>
      </c>
      <c r="E175" s="19">
        <f>E176</f>
        <v>0</v>
      </c>
      <c r="F175" s="19">
        <f>F176</f>
        <v>14400000</v>
      </c>
      <c r="H175" s="15">
        <f t="shared" si="30"/>
        <v>14400000</v>
      </c>
      <c r="I175" s="11">
        <v>14400000</v>
      </c>
      <c r="J175" s="15">
        <f t="shared" si="32"/>
        <v>0</v>
      </c>
    </row>
    <row r="176" spans="1:10" ht="38.25">
      <c r="A176" s="7" t="s">
        <v>173</v>
      </c>
      <c r="B176" s="8" t="s">
        <v>111</v>
      </c>
      <c r="C176" s="8" t="s">
        <v>23</v>
      </c>
      <c r="D176" s="16">
        <v>14400000</v>
      </c>
      <c r="E176" s="16"/>
      <c r="F176" s="16">
        <f>D176+E176</f>
        <v>14400000</v>
      </c>
      <c r="H176" s="15">
        <f t="shared" si="30"/>
        <v>14400000</v>
      </c>
      <c r="I176" s="11">
        <v>14400000</v>
      </c>
      <c r="J176" s="15">
        <f t="shared" si="32"/>
        <v>0</v>
      </c>
    </row>
    <row r="177" spans="1:10" ht="25.5">
      <c r="A177" s="17" t="s">
        <v>232</v>
      </c>
      <c r="B177" s="18" t="s">
        <v>112</v>
      </c>
      <c r="C177" s="18"/>
      <c r="D177" s="19">
        <f aca="true" t="shared" si="37" ref="D177:F178">D178</f>
        <v>34305894.12</v>
      </c>
      <c r="E177" s="19">
        <f t="shared" si="37"/>
        <v>0</v>
      </c>
      <c r="F177" s="19">
        <f t="shared" si="37"/>
        <v>34305894.12</v>
      </c>
      <c r="H177" s="15">
        <f t="shared" si="30"/>
        <v>34305894.12</v>
      </c>
      <c r="I177" s="11">
        <v>34305894.12</v>
      </c>
      <c r="J177" s="15">
        <f t="shared" si="32"/>
        <v>0</v>
      </c>
    </row>
    <row r="178" spans="1:10" ht="25.5">
      <c r="A178" s="17" t="s">
        <v>233</v>
      </c>
      <c r="B178" s="18" t="s">
        <v>113</v>
      </c>
      <c r="C178" s="18"/>
      <c r="D178" s="19">
        <f t="shared" si="37"/>
        <v>34305894.12</v>
      </c>
      <c r="E178" s="19">
        <f t="shared" si="37"/>
        <v>0</v>
      </c>
      <c r="F178" s="19">
        <f t="shared" si="37"/>
        <v>34305894.12</v>
      </c>
      <c r="H178" s="15">
        <f t="shared" si="30"/>
        <v>34305894.12</v>
      </c>
      <c r="I178" s="11">
        <v>34305894.12</v>
      </c>
      <c r="J178" s="15">
        <f t="shared" si="32"/>
        <v>0</v>
      </c>
    </row>
    <row r="179" spans="1:10" ht="27" customHeight="1">
      <c r="A179" s="17" t="s">
        <v>162</v>
      </c>
      <c r="B179" s="18" t="s">
        <v>113</v>
      </c>
      <c r="C179" s="18" t="s">
        <v>9</v>
      </c>
      <c r="D179" s="19">
        <f>D180+D181</f>
        <v>34305894.12</v>
      </c>
      <c r="E179" s="19">
        <f>E180+E181</f>
        <v>0</v>
      </c>
      <c r="F179" s="19">
        <f>F180+F181</f>
        <v>34305894.12</v>
      </c>
      <c r="H179" s="15">
        <f t="shared" si="30"/>
        <v>34305894.12</v>
      </c>
      <c r="I179" s="11">
        <v>34305894.12</v>
      </c>
      <c r="J179" s="15">
        <f t="shared" si="32"/>
        <v>0</v>
      </c>
    </row>
    <row r="180" spans="1:10" ht="30" customHeight="1">
      <c r="A180" s="7" t="s">
        <v>163</v>
      </c>
      <c r="B180" s="8" t="s">
        <v>113</v>
      </c>
      <c r="C180" s="8" t="s">
        <v>10</v>
      </c>
      <c r="D180" s="16">
        <v>34305894.12</v>
      </c>
      <c r="E180" s="16">
        <v>-1715294.71</v>
      </c>
      <c r="F180" s="16">
        <v>32590599.409999996</v>
      </c>
      <c r="H180" s="15">
        <f t="shared" si="30"/>
        <v>36021188.83</v>
      </c>
      <c r="I180" s="11">
        <v>34305894.12</v>
      </c>
      <c r="J180" s="15">
        <f t="shared" si="32"/>
        <v>-1715294.710000001</v>
      </c>
    </row>
    <row r="181" spans="1:10" ht="29.25" customHeight="1">
      <c r="A181" s="7" t="s">
        <v>163</v>
      </c>
      <c r="B181" s="8" t="s">
        <v>113</v>
      </c>
      <c r="C181" s="8" t="s">
        <v>10</v>
      </c>
      <c r="D181" s="16"/>
      <c r="E181" s="16">
        <v>1715294.71</v>
      </c>
      <c r="F181" s="16">
        <v>1715294.71</v>
      </c>
      <c r="H181" s="15"/>
      <c r="I181" s="11"/>
      <c r="J181" s="15"/>
    </row>
    <row r="182" spans="1:10" ht="56.25" customHeight="1">
      <c r="A182" s="34" t="s">
        <v>114</v>
      </c>
      <c r="B182" s="21" t="s">
        <v>115</v>
      </c>
      <c r="C182" s="6"/>
      <c r="D182" s="10">
        <f>D183+D194+D205+D211+D219+D223+D227+D231+D235</f>
        <v>48482334</v>
      </c>
      <c r="E182" s="10">
        <f>E183+E194+E205+E211+E219+E223+E227+E231+E235</f>
        <v>1630000</v>
      </c>
      <c r="F182" s="10">
        <f>F183+F194+F205+F211+F219+F223+F227+F231+F235</f>
        <v>50112334</v>
      </c>
      <c r="H182" s="15">
        <f t="shared" si="30"/>
        <v>46852334</v>
      </c>
      <c r="I182" s="10">
        <v>48482334</v>
      </c>
      <c r="J182" s="15">
        <f t="shared" si="32"/>
        <v>1630000</v>
      </c>
    </row>
    <row r="183" spans="1:10" ht="40.5" customHeight="1">
      <c r="A183" s="17" t="s">
        <v>234</v>
      </c>
      <c r="B183" s="18" t="s">
        <v>116</v>
      </c>
      <c r="C183" s="18"/>
      <c r="D183" s="19">
        <f>D184+D191</f>
        <v>28132000</v>
      </c>
      <c r="E183" s="19">
        <f>E184+E191</f>
        <v>0</v>
      </c>
      <c r="F183" s="19">
        <f>F184+F191</f>
        <v>28132000</v>
      </c>
      <c r="H183" s="15">
        <f t="shared" si="30"/>
        <v>28132000</v>
      </c>
      <c r="I183" s="11">
        <v>28132000</v>
      </c>
      <c r="J183" s="15">
        <f t="shared" si="32"/>
        <v>0</v>
      </c>
    </row>
    <row r="184" spans="1:10" ht="12.75">
      <c r="A184" s="17" t="s">
        <v>235</v>
      </c>
      <c r="B184" s="18" t="s">
        <v>117</v>
      </c>
      <c r="C184" s="18"/>
      <c r="D184" s="19">
        <f>D185+D187+D189</f>
        <v>26891194</v>
      </c>
      <c r="E184" s="19">
        <f>E185+E187+E189</f>
        <v>0</v>
      </c>
      <c r="F184" s="19">
        <f>F185+F187+F189</f>
        <v>26891194</v>
      </c>
      <c r="H184" s="15">
        <f t="shared" si="30"/>
        <v>26891194</v>
      </c>
      <c r="I184" s="11">
        <v>26891194</v>
      </c>
      <c r="J184" s="15">
        <f t="shared" si="32"/>
        <v>0</v>
      </c>
    </row>
    <row r="185" spans="1:10" ht="51">
      <c r="A185" s="17" t="s">
        <v>203</v>
      </c>
      <c r="B185" s="18" t="s">
        <v>117</v>
      </c>
      <c r="C185" s="18" t="s">
        <v>66</v>
      </c>
      <c r="D185" s="19">
        <f>D186</f>
        <v>21374048</v>
      </c>
      <c r="E185" s="19">
        <f>E186</f>
        <v>0</v>
      </c>
      <c r="F185" s="19">
        <v>21374048</v>
      </c>
      <c r="H185" s="15">
        <f t="shared" si="30"/>
        <v>21374048</v>
      </c>
      <c r="I185" s="11">
        <v>21374048</v>
      </c>
      <c r="J185" s="15">
        <f t="shared" si="32"/>
        <v>0</v>
      </c>
    </row>
    <row r="186" spans="1:10" ht="25.5">
      <c r="A186" s="7" t="s">
        <v>236</v>
      </c>
      <c r="B186" s="8" t="s">
        <v>117</v>
      </c>
      <c r="C186" s="8" t="s">
        <v>118</v>
      </c>
      <c r="D186" s="16">
        <v>21374048</v>
      </c>
      <c r="E186" s="16"/>
      <c r="F186" s="16">
        <f>D186+E186</f>
        <v>21374048</v>
      </c>
      <c r="H186" s="15">
        <f t="shared" si="30"/>
        <v>21374048</v>
      </c>
      <c r="I186" s="11">
        <v>21374048</v>
      </c>
      <c r="J186" s="15">
        <f t="shared" si="32"/>
        <v>0</v>
      </c>
    </row>
    <row r="187" spans="1:10" ht="25.5">
      <c r="A187" s="17" t="s">
        <v>162</v>
      </c>
      <c r="B187" s="18" t="s">
        <v>117</v>
      </c>
      <c r="C187" s="18" t="s">
        <v>9</v>
      </c>
      <c r="D187" s="19">
        <f>D188</f>
        <v>5493146</v>
      </c>
      <c r="E187" s="19">
        <f>E188</f>
        <v>0</v>
      </c>
      <c r="F187" s="19">
        <f>F188</f>
        <v>5493146</v>
      </c>
      <c r="H187" s="15">
        <f t="shared" si="30"/>
        <v>5493146</v>
      </c>
      <c r="I187" s="11">
        <v>5493146</v>
      </c>
      <c r="J187" s="15">
        <f t="shared" si="32"/>
        <v>0</v>
      </c>
    </row>
    <row r="188" spans="1:10" ht="25.5">
      <c r="A188" s="7" t="s">
        <v>163</v>
      </c>
      <c r="B188" s="8" t="s">
        <v>117</v>
      </c>
      <c r="C188" s="8" t="s">
        <v>10</v>
      </c>
      <c r="D188" s="16">
        <v>5493146</v>
      </c>
      <c r="E188" s="16"/>
      <c r="F188" s="16">
        <f>D188+E188</f>
        <v>5493146</v>
      </c>
      <c r="H188" s="15">
        <f t="shared" si="30"/>
        <v>5493146</v>
      </c>
      <c r="I188" s="11">
        <v>5493146</v>
      </c>
      <c r="J188" s="15">
        <f t="shared" si="32"/>
        <v>0</v>
      </c>
    </row>
    <row r="189" spans="1:10" ht="12.75">
      <c r="A189" s="17" t="s">
        <v>172</v>
      </c>
      <c r="B189" s="18" t="s">
        <v>117</v>
      </c>
      <c r="C189" s="18" t="s">
        <v>22</v>
      </c>
      <c r="D189" s="19">
        <f>D190</f>
        <v>24000</v>
      </c>
      <c r="E189" s="19">
        <f>E190</f>
        <v>0</v>
      </c>
      <c r="F189" s="19">
        <f>F190</f>
        <v>24000</v>
      </c>
      <c r="H189" s="15">
        <f t="shared" si="30"/>
        <v>24000</v>
      </c>
      <c r="I189" s="11">
        <v>24000</v>
      </c>
      <c r="J189" s="15">
        <f t="shared" si="32"/>
        <v>0</v>
      </c>
    </row>
    <row r="190" spans="1:10" ht="12.75">
      <c r="A190" s="7" t="s">
        <v>237</v>
      </c>
      <c r="B190" s="8" t="s">
        <v>117</v>
      </c>
      <c r="C190" s="8" t="s">
        <v>119</v>
      </c>
      <c r="D190" s="16">
        <v>24000</v>
      </c>
      <c r="E190" s="16"/>
      <c r="F190" s="16">
        <f>D190+E190</f>
        <v>24000</v>
      </c>
      <c r="H190" s="15">
        <f t="shared" si="30"/>
        <v>24000</v>
      </c>
      <c r="I190" s="11">
        <v>24000</v>
      </c>
      <c r="J190" s="15">
        <f t="shared" si="32"/>
        <v>0</v>
      </c>
    </row>
    <row r="191" spans="1:10" ht="25.5">
      <c r="A191" s="17" t="s">
        <v>238</v>
      </c>
      <c r="B191" s="18" t="s">
        <v>120</v>
      </c>
      <c r="C191" s="18"/>
      <c r="D191" s="19">
        <f aca="true" t="shared" si="38" ref="D191:F192">D192</f>
        <v>1240806</v>
      </c>
      <c r="E191" s="19">
        <f t="shared" si="38"/>
        <v>0</v>
      </c>
      <c r="F191" s="19">
        <f t="shared" si="38"/>
        <v>1240806</v>
      </c>
      <c r="H191" s="15">
        <f t="shared" si="30"/>
        <v>1240806</v>
      </c>
      <c r="I191" s="11">
        <v>1240806</v>
      </c>
      <c r="J191" s="15">
        <f t="shared" si="32"/>
        <v>0</v>
      </c>
    </row>
    <row r="192" spans="1:10" ht="51">
      <c r="A192" s="17" t="s">
        <v>203</v>
      </c>
      <c r="B192" s="18" t="s">
        <v>120</v>
      </c>
      <c r="C192" s="18" t="s">
        <v>66</v>
      </c>
      <c r="D192" s="19">
        <f t="shared" si="38"/>
        <v>1240806</v>
      </c>
      <c r="E192" s="19">
        <f t="shared" si="38"/>
        <v>0</v>
      </c>
      <c r="F192" s="19">
        <f t="shared" si="38"/>
        <v>1240806</v>
      </c>
      <c r="H192" s="15">
        <f t="shared" si="30"/>
        <v>1240806</v>
      </c>
      <c r="I192" s="11">
        <v>1240806</v>
      </c>
      <c r="J192" s="15">
        <f t="shared" si="32"/>
        <v>0</v>
      </c>
    </row>
    <row r="193" spans="1:10" ht="25.5">
      <c r="A193" s="7" t="s">
        <v>236</v>
      </c>
      <c r="B193" s="8" t="s">
        <v>120</v>
      </c>
      <c r="C193" s="8" t="s">
        <v>118</v>
      </c>
      <c r="D193" s="16">
        <v>1240806</v>
      </c>
      <c r="E193" s="16"/>
      <c r="F193" s="16">
        <f>D193+E193</f>
        <v>1240806</v>
      </c>
      <c r="H193" s="15">
        <f t="shared" si="30"/>
        <v>1240806</v>
      </c>
      <c r="I193" s="11">
        <v>1240806</v>
      </c>
      <c r="J193" s="15">
        <f t="shared" si="32"/>
        <v>0</v>
      </c>
    </row>
    <row r="194" spans="1:10" ht="38.25">
      <c r="A194" s="17" t="s">
        <v>239</v>
      </c>
      <c r="B194" s="18" t="s">
        <v>121</v>
      </c>
      <c r="C194" s="18"/>
      <c r="D194" s="19">
        <f>D195+D202</f>
        <v>3314682</v>
      </c>
      <c r="E194" s="19">
        <f>E195+E202</f>
        <v>0</v>
      </c>
      <c r="F194" s="19">
        <f>F195+F202</f>
        <v>3314682</v>
      </c>
      <c r="H194" s="15">
        <f t="shared" si="30"/>
        <v>3314682</v>
      </c>
      <c r="I194" s="11">
        <v>3314682</v>
      </c>
      <c r="J194" s="15">
        <f t="shared" si="32"/>
        <v>0</v>
      </c>
    </row>
    <row r="195" spans="1:10" ht="12.75">
      <c r="A195" s="17" t="s">
        <v>235</v>
      </c>
      <c r="B195" s="18" t="s">
        <v>122</v>
      </c>
      <c r="C195" s="18"/>
      <c r="D195" s="19">
        <f>D196+D198+D200</f>
        <v>788350</v>
      </c>
      <c r="E195" s="19">
        <f>E196+E198+E200</f>
        <v>0</v>
      </c>
      <c r="F195" s="19">
        <f>F196+F198+F200</f>
        <v>788350</v>
      </c>
      <c r="H195" s="15">
        <f t="shared" si="30"/>
        <v>788350</v>
      </c>
      <c r="I195" s="11">
        <v>788350</v>
      </c>
      <c r="J195" s="15">
        <f t="shared" si="32"/>
        <v>0</v>
      </c>
    </row>
    <row r="196" spans="1:10" ht="53.25" customHeight="1">
      <c r="A196" s="17" t="s">
        <v>203</v>
      </c>
      <c r="B196" s="18" t="s">
        <v>122</v>
      </c>
      <c r="C196" s="18" t="s">
        <v>66</v>
      </c>
      <c r="D196" s="19">
        <f>D197</f>
        <v>345162</v>
      </c>
      <c r="E196" s="19">
        <f>E197</f>
        <v>0</v>
      </c>
      <c r="F196" s="19">
        <f>F197</f>
        <v>345162</v>
      </c>
      <c r="H196" s="15">
        <f t="shared" si="30"/>
        <v>345162</v>
      </c>
      <c r="I196" s="11">
        <v>345162</v>
      </c>
      <c r="J196" s="15">
        <f t="shared" si="32"/>
        <v>0</v>
      </c>
    </row>
    <row r="197" spans="1:10" ht="25.5">
      <c r="A197" s="7" t="s">
        <v>236</v>
      </c>
      <c r="B197" s="8" t="s">
        <v>122</v>
      </c>
      <c r="C197" s="8" t="s">
        <v>118</v>
      </c>
      <c r="D197" s="16">
        <v>345162</v>
      </c>
      <c r="E197" s="16"/>
      <c r="F197" s="16">
        <f>D197+E197</f>
        <v>345162</v>
      </c>
      <c r="H197" s="15">
        <f t="shared" si="30"/>
        <v>345162</v>
      </c>
      <c r="I197" s="11">
        <v>345162</v>
      </c>
      <c r="J197" s="15">
        <f t="shared" si="32"/>
        <v>0</v>
      </c>
    </row>
    <row r="198" spans="1:10" ht="25.5">
      <c r="A198" s="17" t="s">
        <v>162</v>
      </c>
      <c r="B198" s="18" t="s">
        <v>122</v>
      </c>
      <c r="C198" s="18" t="s">
        <v>9</v>
      </c>
      <c r="D198" s="19">
        <f>D199</f>
        <v>440488</v>
      </c>
      <c r="E198" s="19">
        <f>E199</f>
        <v>0</v>
      </c>
      <c r="F198" s="19">
        <f>F199</f>
        <v>440488</v>
      </c>
      <c r="H198" s="15">
        <f t="shared" si="30"/>
        <v>440488</v>
      </c>
      <c r="I198" s="11">
        <v>440488</v>
      </c>
      <c r="J198" s="15">
        <f t="shared" si="32"/>
        <v>0</v>
      </c>
    </row>
    <row r="199" spans="1:10" ht="25.5">
      <c r="A199" s="7" t="s">
        <v>163</v>
      </c>
      <c r="B199" s="8" t="s">
        <v>122</v>
      </c>
      <c r="C199" s="8" t="s">
        <v>10</v>
      </c>
      <c r="D199" s="16">
        <v>440488</v>
      </c>
      <c r="E199" s="16"/>
      <c r="F199" s="16">
        <f>D199+E199</f>
        <v>440488</v>
      </c>
      <c r="H199" s="15">
        <f t="shared" si="30"/>
        <v>440488</v>
      </c>
      <c r="I199" s="11">
        <v>440488</v>
      </c>
      <c r="J199" s="15">
        <f t="shared" si="32"/>
        <v>0</v>
      </c>
    </row>
    <row r="200" spans="1:10" ht="12.75">
      <c r="A200" s="17" t="s">
        <v>172</v>
      </c>
      <c r="B200" s="18" t="s">
        <v>122</v>
      </c>
      <c r="C200" s="18" t="s">
        <v>22</v>
      </c>
      <c r="D200" s="19">
        <f>D201</f>
        <v>2700</v>
      </c>
      <c r="E200" s="19">
        <f>E201</f>
        <v>0</v>
      </c>
      <c r="F200" s="19">
        <f>F201</f>
        <v>2700</v>
      </c>
      <c r="H200" s="15">
        <f t="shared" si="30"/>
        <v>2700</v>
      </c>
      <c r="I200" s="11">
        <v>2700</v>
      </c>
      <c r="J200" s="15">
        <f t="shared" si="32"/>
        <v>0</v>
      </c>
    </row>
    <row r="201" spans="1:10" ht="12.75">
      <c r="A201" s="7" t="s">
        <v>237</v>
      </c>
      <c r="B201" s="8" t="s">
        <v>122</v>
      </c>
      <c r="C201" s="8" t="s">
        <v>119</v>
      </c>
      <c r="D201" s="16">
        <v>2700</v>
      </c>
      <c r="E201" s="16"/>
      <c r="F201" s="16">
        <f>D201+E201</f>
        <v>2700</v>
      </c>
      <c r="H201" s="15">
        <f t="shared" si="30"/>
        <v>2700</v>
      </c>
      <c r="I201" s="11">
        <v>2700</v>
      </c>
      <c r="J201" s="15">
        <f t="shared" si="32"/>
        <v>0</v>
      </c>
    </row>
    <row r="202" spans="1:10" ht="15.75" customHeight="1">
      <c r="A202" s="17" t="s">
        <v>240</v>
      </c>
      <c r="B202" s="18" t="s">
        <v>123</v>
      </c>
      <c r="C202" s="18"/>
      <c r="D202" s="19">
        <f aca="true" t="shared" si="39" ref="D202:F203">D203</f>
        <v>2526332</v>
      </c>
      <c r="E202" s="19">
        <f t="shared" si="39"/>
        <v>0</v>
      </c>
      <c r="F202" s="19">
        <f t="shared" si="39"/>
        <v>2526332</v>
      </c>
      <c r="H202" s="15">
        <f t="shared" si="30"/>
        <v>2526332</v>
      </c>
      <c r="I202" s="11">
        <v>2526332</v>
      </c>
      <c r="J202" s="15">
        <f t="shared" si="32"/>
        <v>0</v>
      </c>
    </row>
    <row r="203" spans="1:10" ht="51">
      <c r="A203" s="17" t="s">
        <v>203</v>
      </c>
      <c r="B203" s="18" t="s">
        <v>123</v>
      </c>
      <c r="C203" s="18" t="s">
        <v>66</v>
      </c>
      <c r="D203" s="19">
        <f t="shared" si="39"/>
        <v>2526332</v>
      </c>
      <c r="E203" s="19">
        <f t="shared" si="39"/>
        <v>0</v>
      </c>
      <c r="F203" s="19">
        <f t="shared" si="39"/>
        <v>2526332</v>
      </c>
      <c r="H203" s="15">
        <f aca="true" t="shared" si="40" ref="H203:H265">D203-E203</f>
        <v>2526332</v>
      </c>
      <c r="I203" s="11">
        <v>2526332</v>
      </c>
      <c r="J203" s="15">
        <f t="shared" si="32"/>
        <v>0</v>
      </c>
    </row>
    <row r="204" spans="1:10" ht="25.5">
      <c r="A204" s="7" t="s">
        <v>236</v>
      </c>
      <c r="B204" s="8" t="s">
        <v>123</v>
      </c>
      <c r="C204" s="8" t="s">
        <v>118</v>
      </c>
      <c r="D204" s="16">
        <v>2526332</v>
      </c>
      <c r="E204" s="16"/>
      <c r="F204" s="16">
        <f>D204+E204</f>
        <v>2526332</v>
      </c>
      <c r="H204" s="15">
        <f t="shared" si="40"/>
        <v>2526332</v>
      </c>
      <c r="I204" s="11">
        <v>2526332</v>
      </c>
      <c r="J204" s="15">
        <f t="shared" si="32"/>
        <v>0</v>
      </c>
    </row>
    <row r="205" spans="1:10" ht="38.25">
      <c r="A205" s="17" t="s">
        <v>241</v>
      </c>
      <c r="B205" s="18" t="s">
        <v>124</v>
      </c>
      <c r="C205" s="18"/>
      <c r="D205" s="19">
        <f>D206</f>
        <v>715152</v>
      </c>
      <c r="E205" s="19">
        <f>E206</f>
        <v>0</v>
      </c>
      <c r="F205" s="19">
        <f>F206</f>
        <v>715152</v>
      </c>
      <c r="H205" s="15">
        <f t="shared" si="40"/>
        <v>715152</v>
      </c>
      <c r="I205" s="11">
        <v>715152</v>
      </c>
      <c r="J205" s="15">
        <f t="shared" si="32"/>
        <v>0</v>
      </c>
    </row>
    <row r="206" spans="1:10" ht="12.75">
      <c r="A206" s="17" t="s">
        <v>235</v>
      </c>
      <c r="B206" s="18" t="s">
        <v>125</v>
      </c>
      <c r="C206" s="18"/>
      <c r="D206" s="19">
        <f>D207+D209</f>
        <v>715152</v>
      </c>
      <c r="E206" s="19">
        <f>E207+E209</f>
        <v>0</v>
      </c>
      <c r="F206" s="19">
        <f>F207+F209</f>
        <v>715152</v>
      </c>
      <c r="H206" s="15">
        <f t="shared" si="40"/>
        <v>715152</v>
      </c>
      <c r="I206" s="11">
        <v>715152</v>
      </c>
      <c r="J206" s="15">
        <f t="shared" si="32"/>
        <v>0</v>
      </c>
    </row>
    <row r="207" spans="1:10" ht="54.75" customHeight="1">
      <c r="A207" s="17" t="s">
        <v>203</v>
      </c>
      <c r="B207" s="18" t="s">
        <v>125</v>
      </c>
      <c r="C207" s="18" t="s">
        <v>66</v>
      </c>
      <c r="D207" s="19">
        <f>D208</f>
        <v>685152</v>
      </c>
      <c r="E207" s="19">
        <f>E208</f>
        <v>0</v>
      </c>
      <c r="F207" s="19">
        <f>F208</f>
        <v>685152</v>
      </c>
      <c r="H207" s="15">
        <f t="shared" si="40"/>
        <v>685152</v>
      </c>
      <c r="I207" s="11">
        <v>685152</v>
      </c>
      <c r="J207" s="15">
        <f t="shared" si="32"/>
        <v>0</v>
      </c>
    </row>
    <row r="208" spans="1:10" ht="25.5">
      <c r="A208" s="7" t="s">
        <v>236</v>
      </c>
      <c r="B208" s="8" t="s">
        <v>125</v>
      </c>
      <c r="C208" s="8" t="s">
        <v>118</v>
      </c>
      <c r="D208" s="16">
        <v>685152</v>
      </c>
      <c r="E208" s="16"/>
      <c r="F208" s="16">
        <f>D208+E208</f>
        <v>685152</v>
      </c>
      <c r="H208" s="15">
        <f t="shared" si="40"/>
        <v>685152</v>
      </c>
      <c r="I208" s="11">
        <v>685152</v>
      </c>
      <c r="J208" s="15">
        <f t="shared" si="32"/>
        <v>0</v>
      </c>
    </row>
    <row r="209" spans="1:10" ht="25.5">
      <c r="A209" s="17" t="s">
        <v>162</v>
      </c>
      <c r="B209" s="18" t="s">
        <v>125</v>
      </c>
      <c r="C209" s="18" t="s">
        <v>9</v>
      </c>
      <c r="D209" s="19">
        <f>D210</f>
        <v>30000</v>
      </c>
      <c r="E209" s="19">
        <f>E210</f>
        <v>0</v>
      </c>
      <c r="F209" s="19">
        <f>F210</f>
        <v>30000</v>
      </c>
      <c r="H209" s="15">
        <f t="shared" si="40"/>
        <v>30000</v>
      </c>
      <c r="I209" s="11">
        <v>30000</v>
      </c>
      <c r="J209" s="15">
        <f t="shared" si="32"/>
        <v>0</v>
      </c>
    </row>
    <row r="210" spans="1:10" ht="25.5">
      <c r="A210" s="7" t="s">
        <v>163</v>
      </c>
      <c r="B210" s="8" t="s">
        <v>125</v>
      </c>
      <c r="C210" s="8" t="s">
        <v>10</v>
      </c>
      <c r="D210" s="16">
        <v>30000</v>
      </c>
      <c r="E210" s="16"/>
      <c r="F210" s="16">
        <f>D210+E210</f>
        <v>30000</v>
      </c>
      <c r="H210" s="15">
        <f t="shared" si="40"/>
        <v>30000</v>
      </c>
      <c r="I210" s="11">
        <v>30000</v>
      </c>
      <c r="J210" s="15">
        <f aca="true" t="shared" si="41" ref="J210:J266">F210-I210</f>
        <v>0</v>
      </c>
    </row>
    <row r="211" spans="1:10" ht="25.5">
      <c r="A211" s="17" t="s">
        <v>242</v>
      </c>
      <c r="B211" s="18" t="s">
        <v>126</v>
      </c>
      <c r="C211" s="18"/>
      <c r="D211" s="19">
        <f>D212</f>
        <v>6220500</v>
      </c>
      <c r="E211" s="19">
        <f>E212</f>
        <v>0</v>
      </c>
      <c r="F211" s="19">
        <f>F212</f>
        <v>6220500</v>
      </c>
      <c r="H211" s="15">
        <f t="shared" si="40"/>
        <v>6220500</v>
      </c>
      <c r="I211" s="11">
        <v>6220500</v>
      </c>
      <c r="J211" s="15">
        <f t="shared" si="41"/>
        <v>0</v>
      </c>
    </row>
    <row r="212" spans="1:10" ht="12.75">
      <c r="A212" s="17" t="s">
        <v>243</v>
      </c>
      <c r="B212" s="18" t="s">
        <v>127</v>
      </c>
      <c r="C212" s="18"/>
      <c r="D212" s="19">
        <f>D213+D215</f>
        <v>6220500</v>
      </c>
      <c r="E212" s="19">
        <f>E213+E215</f>
        <v>0</v>
      </c>
      <c r="F212" s="19">
        <f>F213+F215</f>
        <v>6220500</v>
      </c>
      <c r="H212" s="15">
        <f t="shared" si="40"/>
        <v>6220500</v>
      </c>
      <c r="I212" s="11">
        <v>6220500</v>
      </c>
      <c r="J212" s="15">
        <f t="shared" si="41"/>
        <v>0</v>
      </c>
    </row>
    <row r="213" spans="1:10" ht="25.5">
      <c r="A213" s="17" t="s">
        <v>162</v>
      </c>
      <c r="B213" s="18" t="s">
        <v>127</v>
      </c>
      <c r="C213" s="18" t="s">
        <v>9</v>
      </c>
      <c r="D213" s="19">
        <f>D214</f>
        <v>4673800</v>
      </c>
      <c r="E213" s="19">
        <f>E214</f>
        <v>0</v>
      </c>
      <c r="F213" s="19">
        <f>F214</f>
        <v>4673800</v>
      </c>
      <c r="H213" s="15">
        <f t="shared" si="40"/>
        <v>4673800</v>
      </c>
      <c r="I213" s="11">
        <v>4673800</v>
      </c>
      <c r="J213" s="15">
        <f t="shared" si="41"/>
        <v>0</v>
      </c>
    </row>
    <row r="214" spans="1:10" ht="25.5">
      <c r="A214" s="7" t="s">
        <v>163</v>
      </c>
      <c r="B214" s="8" t="s">
        <v>127</v>
      </c>
      <c r="C214" s="8" t="s">
        <v>10</v>
      </c>
      <c r="D214" s="16">
        <v>4673800</v>
      </c>
      <c r="E214" s="16"/>
      <c r="F214" s="16">
        <f>D214+E214</f>
        <v>4673800</v>
      </c>
      <c r="H214" s="15">
        <f t="shared" si="40"/>
        <v>4673800</v>
      </c>
      <c r="I214" s="11">
        <v>4673800</v>
      </c>
      <c r="J214" s="15">
        <f t="shared" si="41"/>
        <v>0</v>
      </c>
    </row>
    <row r="215" spans="1:10" ht="12.75">
      <c r="A215" s="17" t="s">
        <v>172</v>
      </c>
      <c r="B215" s="18" t="s">
        <v>127</v>
      </c>
      <c r="C215" s="18" t="s">
        <v>22</v>
      </c>
      <c r="D215" s="19">
        <f>D216+D217+D218</f>
        <v>1546700</v>
      </c>
      <c r="E215" s="19">
        <f>E216+E217+E218</f>
        <v>0</v>
      </c>
      <c r="F215" s="19">
        <f>F216+F217+F218</f>
        <v>1546700</v>
      </c>
      <c r="H215" s="15">
        <f t="shared" si="40"/>
        <v>1546700</v>
      </c>
      <c r="I215" s="11">
        <v>1546700</v>
      </c>
      <c r="J215" s="15">
        <f t="shared" si="41"/>
        <v>0</v>
      </c>
    </row>
    <row r="216" spans="1:10" ht="38.25">
      <c r="A216" s="7" t="s">
        <v>173</v>
      </c>
      <c r="B216" s="8" t="s">
        <v>127</v>
      </c>
      <c r="C216" s="8" t="s">
        <v>23</v>
      </c>
      <c r="D216" s="16">
        <v>1026700</v>
      </c>
      <c r="E216" s="16"/>
      <c r="F216" s="16">
        <f>D216+E216</f>
        <v>1026700</v>
      </c>
      <c r="H216" s="15">
        <f t="shared" si="40"/>
        <v>1026700</v>
      </c>
      <c r="I216" s="11">
        <v>1026700</v>
      </c>
      <c r="J216" s="15">
        <f t="shared" si="41"/>
        <v>0</v>
      </c>
    </row>
    <row r="217" spans="1:10" ht="12.75">
      <c r="A217" s="7" t="s">
        <v>244</v>
      </c>
      <c r="B217" s="8" t="s">
        <v>127</v>
      </c>
      <c r="C217" s="8" t="s">
        <v>128</v>
      </c>
      <c r="D217" s="16">
        <v>280000</v>
      </c>
      <c r="E217" s="16"/>
      <c r="F217" s="16">
        <f>D217+E217</f>
        <v>280000</v>
      </c>
      <c r="H217" s="15">
        <f t="shared" si="40"/>
        <v>280000</v>
      </c>
      <c r="I217" s="11">
        <v>280000</v>
      </c>
      <c r="J217" s="15">
        <f t="shared" si="41"/>
        <v>0</v>
      </c>
    </row>
    <row r="218" spans="1:10" ht="12.75">
      <c r="A218" s="7" t="s">
        <v>237</v>
      </c>
      <c r="B218" s="8" t="s">
        <v>127</v>
      </c>
      <c r="C218" s="8" t="s">
        <v>119</v>
      </c>
      <c r="D218" s="16">
        <v>240000</v>
      </c>
      <c r="E218" s="16"/>
      <c r="F218" s="16">
        <f>D218+E218</f>
        <v>240000</v>
      </c>
      <c r="H218" s="15">
        <f t="shared" si="40"/>
        <v>240000</v>
      </c>
      <c r="I218" s="11">
        <v>240000</v>
      </c>
      <c r="J218" s="15">
        <f t="shared" si="41"/>
        <v>0</v>
      </c>
    </row>
    <row r="219" spans="1:10" ht="27.75" customHeight="1">
      <c r="A219" s="17" t="s">
        <v>245</v>
      </c>
      <c r="B219" s="18" t="s">
        <v>129</v>
      </c>
      <c r="C219" s="18"/>
      <c r="D219" s="19">
        <f aca="true" t="shared" si="42" ref="D219:F221">D220</f>
        <v>2000000</v>
      </c>
      <c r="E219" s="19">
        <f t="shared" si="42"/>
        <v>0</v>
      </c>
      <c r="F219" s="19">
        <f t="shared" si="42"/>
        <v>2000000</v>
      </c>
      <c r="H219" s="15">
        <f t="shared" si="40"/>
        <v>2000000</v>
      </c>
      <c r="I219" s="11">
        <v>2000000</v>
      </c>
      <c r="J219" s="15">
        <f t="shared" si="41"/>
        <v>0</v>
      </c>
    </row>
    <row r="220" spans="1:10" ht="25.5">
      <c r="A220" s="17" t="s">
        <v>246</v>
      </c>
      <c r="B220" s="18" t="s">
        <v>130</v>
      </c>
      <c r="C220" s="18"/>
      <c r="D220" s="19">
        <f t="shared" si="42"/>
        <v>2000000</v>
      </c>
      <c r="E220" s="19">
        <f t="shared" si="42"/>
        <v>0</v>
      </c>
      <c r="F220" s="19">
        <f t="shared" si="42"/>
        <v>2000000</v>
      </c>
      <c r="H220" s="15">
        <f t="shared" si="40"/>
        <v>2000000</v>
      </c>
      <c r="I220" s="11">
        <v>2000000</v>
      </c>
      <c r="J220" s="15">
        <f t="shared" si="41"/>
        <v>0</v>
      </c>
    </row>
    <row r="221" spans="1:10" ht="12.75">
      <c r="A221" s="17" t="s">
        <v>172</v>
      </c>
      <c r="B221" s="18" t="s">
        <v>130</v>
      </c>
      <c r="C221" s="18" t="s">
        <v>22</v>
      </c>
      <c r="D221" s="19">
        <f t="shared" si="42"/>
        <v>2000000</v>
      </c>
      <c r="E221" s="19">
        <f t="shared" si="42"/>
        <v>0</v>
      </c>
      <c r="F221" s="19">
        <f t="shared" si="42"/>
        <v>2000000</v>
      </c>
      <c r="H221" s="15">
        <f t="shared" si="40"/>
        <v>2000000</v>
      </c>
      <c r="I221" s="11">
        <v>2000000</v>
      </c>
      <c r="J221" s="15">
        <f t="shared" si="41"/>
        <v>0</v>
      </c>
    </row>
    <row r="222" spans="1:10" ht="12.75">
      <c r="A222" s="7" t="s">
        <v>247</v>
      </c>
      <c r="B222" s="8" t="s">
        <v>130</v>
      </c>
      <c r="C222" s="8" t="s">
        <v>131</v>
      </c>
      <c r="D222" s="16">
        <v>2000000</v>
      </c>
      <c r="E222" s="16"/>
      <c r="F222" s="16">
        <f>D222+E222</f>
        <v>2000000</v>
      </c>
      <c r="H222" s="15">
        <f t="shared" si="40"/>
        <v>2000000</v>
      </c>
      <c r="I222" s="11">
        <v>2000000</v>
      </c>
      <c r="J222" s="15">
        <f t="shared" si="41"/>
        <v>0</v>
      </c>
    </row>
    <row r="223" spans="1:10" ht="25.5">
      <c r="A223" s="17" t="s">
        <v>248</v>
      </c>
      <c r="B223" s="18" t="s">
        <v>132</v>
      </c>
      <c r="C223" s="18"/>
      <c r="D223" s="19">
        <f aca="true" t="shared" si="43" ref="D223:F225">D224</f>
        <v>4400000</v>
      </c>
      <c r="E223" s="19">
        <f t="shared" si="43"/>
        <v>0</v>
      </c>
      <c r="F223" s="19">
        <f t="shared" si="43"/>
        <v>4400000</v>
      </c>
      <c r="H223" s="15">
        <f t="shared" si="40"/>
        <v>4400000</v>
      </c>
      <c r="I223" s="11">
        <v>4400000</v>
      </c>
      <c r="J223" s="15">
        <f t="shared" si="41"/>
        <v>0</v>
      </c>
    </row>
    <row r="224" spans="1:10" ht="12.75">
      <c r="A224" s="17" t="s">
        <v>249</v>
      </c>
      <c r="B224" s="18" t="s">
        <v>133</v>
      </c>
      <c r="C224" s="18"/>
      <c r="D224" s="19">
        <f t="shared" si="43"/>
        <v>4400000</v>
      </c>
      <c r="E224" s="19">
        <f t="shared" si="43"/>
        <v>0</v>
      </c>
      <c r="F224" s="19">
        <f t="shared" si="43"/>
        <v>4400000</v>
      </c>
      <c r="H224" s="15">
        <f t="shared" si="40"/>
        <v>4400000</v>
      </c>
      <c r="I224" s="11">
        <v>4400000</v>
      </c>
      <c r="J224" s="15">
        <f t="shared" si="41"/>
        <v>0</v>
      </c>
    </row>
    <row r="225" spans="1:10" ht="12.75">
      <c r="A225" s="17" t="s">
        <v>172</v>
      </c>
      <c r="B225" s="18" t="s">
        <v>133</v>
      </c>
      <c r="C225" s="18" t="s">
        <v>22</v>
      </c>
      <c r="D225" s="19">
        <f t="shared" si="43"/>
        <v>4400000</v>
      </c>
      <c r="E225" s="19">
        <f t="shared" si="43"/>
        <v>0</v>
      </c>
      <c r="F225" s="19">
        <f t="shared" si="43"/>
        <v>4400000</v>
      </c>
      <c r="H225" s="15">
        <f t="shared" si="40"/>
        <v>4400000</v>
      </c>
      <c r="I225" s="11">
        <v>4400000</v>
      </c>
      <c r="J225" s="15">
        <f t="shared" si="41"/>
        <v>0</v>
      </c>
    </row>
    <row r="226" spans="1:10" ht="38.25">
      <c r="A226" s="7" t="s">
        <v>173</v>
      </c>
      <c r="B226" s="8" t="s">
        <v>133</v>
      </c>
      <c r="C226" s="8" t="s">
        <v>23</v>
      </c>
      <c r="D226" s="16">
        <v>4400000</v>
      </c>
      <c r="E226" s="16"/>
      <c r="F226" s="16">
        <f>D226+E226</f>
        <v>4400000</v>
      </c>
      <c r="H226" s="15">
        <f t="shared" si="40"/>
        <v>4400000</v>
      </c>
      <c r="I226" s="11">
        <v>4400000</v>
      </c>
      <c r="J226" s="15">
        <f t="shared" si="41"/>
        <v>0</v>
      </c>
    </row>
    <row r="227" spans="1:10" ht="12.75">
      <c r="A227" s="17" t="s">
        <v>250</v>
      </c>
      <c r="B227" s="18" t="s">
        <v>134</v>
      </c>
      <c r="C227" s="18"/>
      <c r="D227" s="19">
        <f aca="true" t="shared" si="44" ref="D227:F229">D228</f>
        <v>500000</v>
      </c>
      <c r="E227" s="19">
        <f t="shared" si="44"/>
        <v>0</v>
      </c>
      <c r="F227" s="19">
        <f t="shared" si="44"/>
        <v>500000</v>
      </c>
      <c r="H227" s="15">
        <f t="shared" si="40"/>
        <v>500000</v>
      </c>
      <c r="I227" s="11">
        <v>500000</v>
      </c>
      <c r="J227" s="15">
        <f t="shared" si="41"/>
        <v>0</v>
      </c>
    </row>
    <row r="228" spans="1:10" ht="12.75">
      <c r="A228" s="17" t="s">
        <v>251</v>
      </c>
      <c r="B228" s="18" t="s">
        <v>135</v>
      </c>
      <c r="C228" s="18"/>
      <c r="D228" s="19">
        <f t="shared" si="44"/>
        <v>500000</v>
      </c>
      <c r="E228" s="19">
        <f t="shared" si="44"/>
        <v>0</v>
      </c>
      <c r="F228" s="19">
        <f t="shared" si="44"/>
        <v>500000</v>
      </c>
      <c r="H228" s="15">
        <f t="shared" si="40"/>
        <v>500000</v>
      </c>
      <c r="I228" s="11">
        <v>500000</v>
      </c>
      <c r="J228" s="15">
        <f t="shared" si="41"/>
        <v>0</v>
      </c>
    </row>
    <row r="229" spans="1:10" ht="25.5">
      <c r="A229" s="17" t="s">
        <v>158</v>
      </c>
      <c r="B229" s="18" t="s">
        <v>135</v>
      </c>
      <c r="C229" s="18" t="s">
        <v>13</v>
      </c>
      <c r="D229" s="19">
        <f t="shared" si="44"/>
        <v>500000</v>
      </c>
      <c r="E229" s="19">
        <f t="shared" si="44"/>
        <v>0</v>
      </c>
      <c r="F229" s="19">
        <f t="shared" si="44"/>
        <v>500000</v>
      </c>
      <c r="H229" s="15">
        <f t="shared" si="40"/>
        <v>500000</v>
      </c>
      <c r="I229" s="11">
        <v>500000</v>
      </c>
      <c r="J229" s="15">
        <f t="shared" si="41"/>
        <v>0</v>
      </c>
    </row>
    <row r="230" spans="1:10" ht="12.75">
      <c r="A230" s="7" t="s">
        <v>159</v>
      </c>
      <c r="B230" s="8" t="s">
        <v>135</v>
      </c>
      <c r="C230" s="8" t="s">
        <v>63</v>
      </c>
      <c r="D230" s="16">
        <v>500000</v>
      </c>
      <c r="E230" s="16"/>
      <c r="F230" s="16">
        <f>D230+E230</f>
        <v>500000</v>
      </c>
      <c r="H230" s="15">
        <f t="shared" si="40"/>
        <v>500000</v>
      </c>
      <c r="I230" s="11">
        <v>500000</v>
      </c>
      <c r="J230" s="15">
        <f t="shared" si="41"/>
        <v>0</v>
      </c>
    </row>
    <row r="231" spans="1:10" ht="25.5">
      <c r="A231" s="17" t="s">
        <v>252</v>
      </c>
      <c r="B231" s="18" t="s">
        <v>136</v>
      </c>
      <c r="C231" s="18"/>
      <c r="D231" s="19">
        <f aca="true" t="shared" si="45" ref="D231:F233">D232</f>
        <v>200000</v>
      </c>
      <c r="E231" s="19">
        <f t="shared" si="45"/>
        <v>0</v>
      </c>
      <c r="F231" s="19">
        <f t="shared" si="45"/>
        <v>200000</v>
      </c>
      <c r="H231" s="15">
        <f t="shared" si="40"/>
        <v>200000</v>
      </c>
      <c r="I231" s="11">
        <v>200000</v>
      </c>
      <c r="J231" s="15">
        <f t="shared" si="41"/>
        <v>0</v>
      </c>
    </row>
    <row r="232" spans="1:10" ht="12.75">
      <c r="A232" s="17" t="s">
        <v>253</v>
      </c>
      <c r="B232" s="18" t="s">
        <v>137</v>
      </c>
      <c r="C232" s="18"/>
      <c r="D232" s="19">
        <f t="shared" si="45"/>
        <v>200000</v>
      </c>
      <c r="E232" s="19">
        <f t="shared" si="45"/>
        <v>0</v>
      </c>
      <c r="F232" s="19">
        <f t="shared" si="45"/>
        <v>200000</v>
      </c>
      <c r="H232" s="15">
        <f t="shared" si="40"/>
        <v>200000</v>
      </c>
      <c r="I232" s="11">
        <v>200000</v>
      </c>
      <c r="J232" s="15">
        <f t="shared" si="41"/>
        <v>0</v>
      </c>
    </row>
    <row r="233" spans="1:10" ht="12.75">
      <c r="A233" s="17" t="s">
        <v>175</v>
      </c>
      <c r="B233" s="18" t="s">
        <v>137</v>
      </c>
      <c r="C233" s="18" t="s">
        <v>25</v>
      </c>
      <c r="D233" s="19">
        <f t="shared" si="45"/>
        <v>200000</v>
      </c>
      <c r="E233" s="19">
        <f t="shared" si="45"/>
        <v>0</v>
      </c>
      <c r="F233" s="19">
        <f t="shared" si="45"/>
        <v>200000</v>
      </c>
      <c r="H233" s="15">
        <f t="shared" si="40"/>
        <v>200000</v>
      </c>
      <c r="I233" s="11">
        <v>200000</v>
      </c>
      <c r="J233" s="15">
        <f t="shared" si="41"/>
        <v>0</v>
      </c>
    </row>
    <row r="234" spans="1:10" ht="12.75">
      <c r="A234" s="7" t="s">
        <v>176</v>
      </c>
      <c r="B234" s="8" t="s">
        <v>137</v>
      </c>
      <c r="C234" s="8" t="s">
        <v>26</v>
      </c>
      <c r="D234" s="16">
        <v>200000</v>
      </c>
      <c r="E234" s="16"/>
      <c r="F234" s="16">
        <f>D234+E234</f>
        <v>200000</v>
      </c>
      <c r="H234" s="15">
        <f t="shared" si="40"/>
        <v>200000</v>
      </c>
      <c r="I234" s="11">
        <v>200000</v>
      </c>
      <c r="J234" s="15">
        <f t="shared" si="41"/>
        <v>0</v>
      </c>
    </row>
    <row r="235" spans="1:10" ht="38.25">
      <c r="A235" s="17" t="s">
        <v>254</v>
      </c>
      <c r="B235" s="18" t="s">
        <v>138</v>
      </c>
      <c r="C235" s="18"/>
      <c r="D235" s="19">
        <f aca="true" t="shared" si="46" ref="D235:F237">D236</f>
        <v>3000000</v>
      </c>
      <c r="E235" s="19">
        <f t="shared" si="46"/>
        <v>1630000</v>
      </c>
      <c r="F235" s="19">
        <f t="shared" si="46"/>
        <v>4630000</v>
      </c>
      <c r="H235" s="15">
        <f t="shared" si="40"/>
        <v>1370000</v>
      </c>
      <c r="I235" s="11">
        <v>3000000</v>
      </c>
      <c r="J235" s="15">
        <f t="shared" si="41"/>
        <v>1630000</v>
      </c>
    </row>
    <row r="236" spans="1:10" ht="43.5" customHeight="1">
      <c r="A236" s="17" t="s">
        <v>255</v>
      </c>
      <c r="B236" s="18" t="s">
        <v>139</v>
      </c>
      <c r="C236" s="18"/>
      <c r="D236" s="19">
        <f t="shared" si="46"/>
        <v>3000000</v>
      </c>
      <c r="E236" s="19">
        <f t="shared" si="46"/>
        <v>1630000</v>
      </c>
      <c r="F236" s="19">
        <f t="shared" si="46"/>
        <v>4630000</v>
      </c>
      <c r="H236" s="15">
        <f t="shared" si="40"/>
        <v>1370000</v>
      </c>
      <c r="I236" s="11">
        <v>3000000</v>
      </c>
      <c r="J236" s="15">
        <f t="shared" si="41"/>
        <v>1630000</v>
      </c>
    </row>
    <row r="237" spans="1:10" ht="51">
      <c r="A237" s="17" t="s">
        <v>203</v>
      </c>
      <c r="B237" s="18" t="s">
        <v>139</v>
      </c>
      <c r="C237" s="18" t="s">
        <v>66</v>
      </c>
      <c r="D237" s="19">
        <f t="shared" si="46"/>
        <v>3000000</v>
      </c>
      <c r="E237" s="19">
        <f t="shared" si="46"/>
        <v>1630000</v>
      </c>
      <c r="F237" s="19">
        <f t="shared" si="46"/>
        <v>4630000</v>
      </c>
      <c r="H237" s="15">
        <f t="shared" si="40"/>
        <v>1370000</v>
      </c>
      <c r="I237" s="11">
        <v>3000000</v>
      </c>
      <c r="J237" s="15">
        <f t="shared" si="41"/>
        <v>1630000</v>
      </c>
    </row>
    <row r="238" spans="1:10" ht="25.5">
      <c r="A238" s="7" t="s">
        <v>236</v>
      </c>
      <c r="B238" s="8" t="s">
        <v>139</v>
      </c>
      <c r="C238" s="8" t="s">
        <v>118</v>
      </c>
      <c r="D238" s="16">
        <v>3000000</v>
      </c>
      <c r="E238" s="16">
        <v>1630000</v>
      </c>
      <c r="F238" s="16">
        <f>D238+E238</f>
        <v>4630000</v>
      </c>
      <c r="H238" s="15">
        <f t="shared" si="40"/>
        <v>1370000</v>
      </c>
      <c r="I238" s="11">
        <v>3000000</v>
      </c>
      <c r="J238" s="15">
        <f t="shared" si="41"/>
        <v>1630000</v>
      </c>
    </row>
    <row r="239" spans="1:10" ht="38.25">
      <c r="A239" s="34" t="s">
        <v>140</v>
      </c>
      <c r="B239" s="21" t="s">
        <v>141</v>
      </c>
      <c r="C239" s="6"/>
      <c r="D239" s="10">
        <f>D240+D244</f>
        <v>9740432.84</v>
      </c>
      <c r="E239" s="10">
        <f>E240+E244</f>
        <v>2939249.6</v>
      </c>
      <c r="F239" s="10">
        <f>F240+F244</f>
        <v>12679682.440000001</v>
      </c>
      <c r="H239" s="15">
        <f t="shared" si="40"/>
        <v>6801183.24</v>
      </c>
      <c r="I239" s="10">
        <v>9740432.84</v>
      </c>
      <c r="J239" s="15">
        <f t="shared" si="41"/>
        <v>2939249.6000000015</v>
      </c>
    </row>
    <row r="240" spans="1:10" ht="25.5">
      <c r="A240" s="17" t="s">
        <v>256</v>
      </c>
      <c r="B240" s="18" t="s">
        <v>142</v>
      </c>
      <c r="C240" s="18"/>
      <c r="D240" s="19">
        <f aca="true" t="shared" si="47" ref="D240:F242">D241</f>
        <v>500000</v>
      </c>
      <c r="E240" s="19">
        <f t="shared" si="47"/>
        <v>2850298.2</v>
      </c>
      <c r="F240" s="19">
        <f t="shared" si="47"/>
        <v>3350298.2</v>
      </c>
      <c r="H240" s="15">
        <f t="shared" si="40"/>
        <v>-2350298.2</v>
      </c>
      <c r="I240" s="11">
        <v>500000</v>
      </c>
      <c r="J240" s="15">
        <f t="shared" si="41"/>
        <v>2850298.2</v>
      </c>
    </row>
    <row r="241" spans="1:10" ht="25.5">
      <c r="A241" s="17" t="s">
        <v>257</v>
      </c>
      <c r="B241" s="18" t="s">
        <v>143</v>
      </c>
      <c r="C241" s="18"/>
      <c r="D241" s="19">
        <f t="shared" si="47"/>
        <v>500000</v>
      </c>
      <c r="E241" s="19">
        <f t="shared" si="47"/>
        <v>2850298.2</v>
      </c>
      <c r="F241" s="19">
        <f t="shared" si="47"/>
        <v>3350298.2</v>
      </c>
      <c r="H241" s="15">
        <f t="shared" si="40"/>
        <v>-2350298.2</v>
      </c>
      <c r="I241" s="11">
        <v>500000</v>
      </c>
      <c r="J241" s="15">
        <f t="shared" si="41"/>
        <v>2850298.2</v>
      </c>
    </row>
    <row r="242" spans="1:10" ht="25.5">
      <c r="A242" s="17" t="s">
        <v>162</v>
      </c>
      <c r="B242" s="18" t="s">
        <v>143</v>
      </c>
      <c r="C242" s="18" t="s">
        <v>9</v>
      </c>
      <c r="D242" s="19">
        <f t="shared" si="47"/>
        <v>500000</v>
      </c>
      <c r="E242" s="19">
        <f t="shared" si="47"/>
        <v>2850298.2</v>
      </c>
      <c r="F242" s="19">
        <f t="shared" si="47"/>
        <v>3350298.2</v>
      </c>
      <c r="H242" s="15">
        <f t="shared" si="40"/>
        <v>-2350298.2</v>
      </c>
      <c r="I242" s="11">
        <v>500000</v>
      </c>
      <c r="J242" s="15">
        <f t="shared" si="41"/>
        <v>2850298.2</v>
      </c>
    </row>
    <row r="243" spans="1:10" ht="25.5">
      <c r="A243" s="7" t="s">
        <v>163</v>
      </c>
      <c r="B243" s="8" t="s">
        <v>143</v>
      </c>
      <c r="C243" s="8" t="s">
        <v>10</v>
      </c>
      <c r="D243" s="16">
        <v>500000</v>
      </c>
      <c r="E243" s="20">
        <f>2939249.6-88951.4</f>
        <v>2850298.2</v>
      </c>
      <c r="F243" s="16">
        <f>D243+E243</f>
        <v>3350298.2</v>
      </c>
      <c r="H243" s="15">
        <f t="shared" si="40"/>
        <v>-2350298.2</v>
      </c>
      <c r="I243" s="11">
        <v>500000</v>
      </c>
      <c r="J243" s="15">
        <f t="shared" si="41"/>
        <v>2850298.2</v>
      </c>
    </row>
    <row r="244" spans="1:10" ht="25.5">
      <c r="A244" s="17" t="s">
        <v>258</v>
      </c>
      <c r="B244" s="18" t="s">
        <v>144</v>
      </c>
      <c r="C244" s="18"/>
      <c r="D244" s="19">
        <f>D245+D249</f>
        <v>9240432.84</v>
      </c>
      <c r="E244" s="19">
        <f>E245+E249</f>
        <v>88951.4</v>
      </c>
      <c r="F244" s="19">
        <f>F245+F249</f>
        <v>9329384.24</v>
      </c>
      <c r="H244" s="15">
        <f t="shared" si="40"/>
        <v>9151481.44</v>
      </c>
      <c r="I244" s="11">
        <v>9240432.84</v>
      </c>
      <c r="J244" s="15">
        <f t="shared" si="41"/>
        <v>88951.40000000037</v>
      </c>
    </row>
    <row r="245" spans="1:10" ht="25.5">
      <c r="A245" s="17" t="s">
        <v>259</v>
      </c>
      <c r="B245" s="18" t="s">
        <v>145</v>
      </c>
      <c r="C245" s="18"/>
      <c r="D245" s="19">
        <f>D246</f>
        <v>5240432.84</v>
      </c>
      <c r="E245" s="19">
        <f>E246</f>
        <v>-43280.600000000006</v>
      </c>
      <c r="F245" s="19">
        <f>F246</f>
        <v>5197152.24</v>
      </c>
      <c r="H245" s="15">
        <f t="shared" si="40"/>
        <v>5283713.4399999995</v>
      </c>
      <c r="I245" s="11">
        <v>5240432.84</v>
      </c>
      <c r="J245" s="15">
        <f t="shared" si="41"/>
        <v>-43280.59999999963</v>
      </c>
    </row>
    <row r="246" spans="1:10" ht="25.5">
      <c r="A246" s="17" t="s">
        <v>162</v>
      </c>
      <c r="B246" s="18" t="s">
        <v>145</v>
      </c>
      <c r="C246" s="18" t="s">
        <v>9</v>
      </c>
      <c r="D246" s="19">
        <f>D247+D248</f>
        <v>5240432.84</v>
      </c>
      <c r="E246" s="19">
        <f>E247+E248</f>
        <v>-43280.600000000006</v>
      </c>
      <c r="F246" s="19">
        <f>F247+F248</f>
        <v>5197152.24</v>
      </c>
      <c r="H246" s="15">
        <f t="shared" si="40"/>
        <v>5283713.4399999995</v>
      </c>
      <c r="I246" s="11">
        <v>5240432.84</v>
      </c>
      <c r="J246" s="15">
        <f t="shared" si="41"/>
        <v>-43280.59999999963</v>
      </c>
    </row>
    <row r="247" spans="1:10" ht="28.5" customHeight="1">
      <c r="A247" s="7" t="s">
        <v>163</v>
      </c>
      <c r="B247" s="8" t="s">
        <v>145</v>
      </c>
      <c r="C247" s="8" t="s">
        <v>10</v>
      </c>
      <c r="D247" s="16">
        <v>5240432.84</v>
      </c>
      <c r="E247" s="16">
        <v>-200000</v>
      </c>
      <c r="F247" s="16">
        <v>5040432.84</v>
      </c>
      <c r="H247" s="15">
        <f t="shared" si="40"/>
        <v>5440432.84</v>
      </c>
      <c r="I247" s="11">
        <v>5240432.84</v>
      </c>
      <c r="J247" s="15">
        <f t="shared" si="41"/>
        <v>-200000</v>
      </c>
    </row>
    <row r="248" spans="1:10" ht="30.75" customHeight="1">
      <c r="A248" s="7" t="s">
        <v>163</v>
      </c>
      <c r="B248" s="8" t="s">
        <v>145</v>
      </c>
      <c r="C248" s="8" t="s">
        <v>10</v>
      </c>
      <c r="D248" s="16"/>
      <c r="E248" s="16">
        <v>156719.4</v>
      </c>
      <c r="F248" s="16">
        <v>156719.4</v>
      </c>
      <c r="H248" s="15"/>
      <c r="I248" s="11"/>
      <c r="J248" s="15"/>
    </row>
    <row r="249" spans="1:10" ht="25.5">
      <c r="A249" s="17" t="s">
        <v>259</v>
      </c>
      <c r="B249" s="18" t="s">
        <v>260</v>
      </c>
      <c r="C249" s="18"/>
      <c r="D249" s="19">
        <f>D250</f>
        <v>4000000</v>
      </c>
      <c r="E249" s="19">
        <f>E250</f>
        <v>132232</v>
      </c>
      <c r="F249" s="19">
        <f>F250</f>
        <v>4132232</v>
      </c>
      <c r="H249" s="15">
        <f t="shared" si="40"/>
        <v>3867768</v>
      </c>
      <c r="I249" s="11">
        <v>4000000</v>
      </c>
      <c r="J249" s="15">
        <f t="shared" si="41"/>
        <v>132232</v>
      </c>
    </row>
    <row r="250" spans="1:10" ht="25.5">
      <c r="A250" s="17" t="s">
        <v>162</v>
      </c>
      <c r="B250" s="18" t="s">
        <v>260</v>
      </c>
      <c r="C250" s="18" t="s">
        <v>9</v>
      </c>
      <c r="D250" s="19">
        <f>D251+D252</f>
        <v>4000000</v>
      </c>
      <c r="E250" s="19">
        <f>E251+E252</f>
        <v>132232</v>
      </c>
      <c r="F250" s="19">
        <f>F251+F252</f>
        <v>4132232</v>
      </c>
      <c r="H250" s="15">
        <f t="shared" si="40"/>
        <v>3867768</v>
      </c>
      <c r="I250" s="11">
        <v>4000000</v>
      </c>
      <c r="J250" s="15">
        <f t="shared" si="41"/>
        <v>132232</v>
      </c>
    </row>
    <row r="251" spans="1:10" ht="25.5">
      <c r="A251" s="7" t="s">
        <v>276</v>
      </c>
      <c r="B251" s="8" t="s">
        <v>260</v>
      </c>
      <c r="C251" s="8" t="s">
        <v>10</v>
      </c>
      <c r="D251" s="16">
        <v>4000000</v>
      </c>
      <c r="E251" s="16"/>
      <c r="F251" s="16">
        <v>4000000</v>
      </c>
      <c r="H251" s="15">
        <f t="shared" si="40"/>
        <v>4000000</v>
      </c>
      <c r="I251" s="11">
        <v>4000000</v>
      </c>
      <c r="J251" s="15">
        <f t="shared" si="41"/>
        <v>0</v>
      </c>
    </row>
    <row r="252" spans="1:10" ht="27" customHeight="1">
      <c r="A252" s="7" t="s">
        <v>277</v>
      </c>
      <c r="B252" s="8" t="s">
        <v>260</v>
      </c>
      <c r="C252" s="8" t="s">
        <v>10</v>
      </c>
      <c r="D252" s="16"/>
      <c r="E252" s="16">
        <v>132232</v>
      </c>
      <c r="F252" s="16">
        <v>132232</v>
      </c>
      <c r="H252" s="15"/>
      <c r="I252" s="11"/>
      <c r="J252" s="15"/>
    </row>
    <row r="253" spans="1:10" ht="12.75">
      <c r="A253" s="34" t="s">
        <v>146</v>
      </c>
      <c r="B253" s="21" t="s">
        <v>147</v>
      </c>
      <c r="C253" s="6"/>
      <c r="D253" s="10">
        <f>D254+D258</f>
        <v>4110765.85</v>
      </c>
      <c r="E253" s="10">
        <f>E254+E258</f>
        <v>1918719.49</v>
      </c>
      <c r="F253" s="10">
        <f>F254+F258</f>
        <v>6029485.34</v>
      </c>
      <c r="H253" s="15">
        <f t="shared" si="40"/>
        <v>2192046.3600000003</v>
      </c>
      <c r="I253" s="10">
        <v>4110765.85</v>
      </c>
      <c r="J253" s="15">
        <f t="shared" si="41"/>
        <v>1918719.4899999998</v>
      </c>
    </row>
    <row r="254" spans="1:10" ht="25.5">
      <c r="A254" s="17" t="s">
        <v>261</v>
      </c>
      <c r="B254" s="18" t="s">
        <v>148</v>
      </c>
      <c r="C254" s="18"/>
      <c r="D254" s="19">
        <f aca="true" t="shared" si="48" ref="D254:F256">D255</f>
        <v>4010765.85</v>
      </c>
      <c r="E254" s="19">
        <f t="shared" si="48"/>
        <v>1918719.49</v>
      </c>
      <c r="F254" s="19">
        <f t="shared" si="48"/>
        <v>5929485.34</v>
      </c>
      <c r="H254" s="15">
        <f t="shared" si="40"/>
        <v>2092046.36</v>
      </c>
      <c r="I254" s="11">
        <v>4010765.85</v>
      </c>
      <c r="J254" s="15">
        <f t="shared" si="41"/>
        <v>1918719.4899999998</v>
      </c>
    </row>
    <row r="255" spans="1:10" ht="25.5">
      <c r="A255" s="17" t="s">
        <v>262</v>
      </c>
      <c r="B255" s="18" t="s">
        <v>149</v>
      </c>
      <c r="C255" s="18"/>
      <c r="D255" s="19">
        <f t="shared" si="48"/>
        <v>4010765.85</v>
      </c>
      <c r="E255" s="19">
        <f t="shared" si="48"/>
        <v>1918719.49</v>
      </c>
      <c r="F255" s="19">
        <f t="shared" si="48"/>
        <v>5929485.34</v>
      </c>
      <c r="H255" s="15">
        <f t="shared" si="40"/>
        <v>2092046.36</v>
      </c>
      <c r="I255" s="11">
        <v>4010765.85</v>
      </c>
      <c r="J255" s="15">
        <f t="shared" si="41"/>
        <v>1918719.4899999998</v>
      </c>
    </row>
    <row r="256" spans="1:10" ht="12.75">
      <c r="A256" s="17" t="s">
        <v>172</v>
      </c>
      <c r="B256" s="18" t="s">
        <v>149</v>
      </c>
      <c r="C256" s="18" t="s">
        <v>22</v>
      </c>
      <c r="D256" s="19">
        <f t="shared" si="48"/>
        <v>4010765.85</v>
      </c>
      <c r="E256" s="19">
        <f t="shared" si="48"/>
        <v>1918719.49</v>
      </c>
      <c r="F256" s="19">
        <f t="shared" si="48"/>
        <v>5929485.34</v>
      </c>
      <c r="H256" s="15">
        <f t="shared" si="40"/>
        <v>2092046.36</v>
      </c>
      <c r="I256" s="11">
        <v>4010765.85</v>
      </c>
      <c r="J256" s="15">
        <f t="shared" si="41"/>
        <v>1918719.4899999998</v>
      </c>
    </row>
    <row r="257" spans="1:10" ht="12.75">
      <c r="A257" s="7" t="s">
        <v>247</v>
      </c>
      <c r="B257" s="8" t="s">
        <v>149</v>
      </c>
      <c r="C257" s="8" t="s">
        <v>131</v>
      </c>
      <c r="D257" s="16">
        <v>4010765.85</v>
      </c>
      <c r="E257" s="16">
        <v>1918719.49</v>
      </c>
      <c r="F257" s="16">
        <f>D257+E257</f>
        <v>5929485.34</v>
      </c>
      <c r="H257" s="15">
        <f t="shared" si="40"/>
        <v>2092046.36</v>
      </c>
      <c r="I257" s="11">
        <v>4010765.85</v>
      </c>
      <c r="J257" s="15">
        <f t="shared" si="41"/>
        <v>1918719.4899999998</v>
      </c>
    </row>
    <row r="258" spans="1:10" ht="38.25">
      <c r="A258" s="17" t="s">
        <v>263</v>
      </c>
      <c r="B258" s="18" t="s">
        <v>150</v>
      </c>
      <c r="C258" s="18"/>
      <c r="D258" s="19">
        <f aca="true" t="shared" si="49" ref="D258:F260">D259</f>
        <v>100000</v>
      </c>
      <c r="E258" s="19">
        <f t="shared" si="49"/>
        <v>0</v>
      </c>
      <c r="F258" s="19">
        <f t="shared" si="49"/>
        <v>100000</v>
      </c>
      <c r="H258" s="15">
        <f t="shared" si="40"/>
        <v>100000</v>
      </c>
      <c r="I258" s="11">
        <v>100000</v>
      </c>
      <c r="J258" s="15">
        <f t="shared" si="41"/>
        <v>0</v>
      </c>
    </row>
    <row r="259" spans="1:10" ht="38.25">
      <c r="A259" s="17" t="s">
        <v>264</v>
      </c>
      <c r="B259" s="18" t="s">
        <v>151</v>
      </c>
      <c r="C259" s="18"/>
      <c r="D259" s="19">
        <f t="shared" si="49"/>
        <v>100000</v>
      </c>
      <c r="E259" s="19">
        <f t="shared" si="49"/>
        <v>0</v>
      </c>
      <c r="F259" s="19">
        <f t="shared" si="49"/>
        <v>100000</v>
      </c>
      <c r="H259" s="15">
        <f t="shared" si="40"/>
        <v>100000</v>
      </c>
      <c r="I259" s="11">
        <v>100000</v>
      </c>
      <c r="J259" s="15">
        <f t="shared" si="41"/>
        <v>0</v>
      </c>
    </row>
    <row r="260" spans="1:10" ht="12.75">
      <c r="A260" s="17" t="s">
        <v>265</v>
      </c>
      <c r="B260" s="18" t="s">
        <v>151</v>
      </c>
      <c r="C260" s="18" t="s">
        <v>152</v>
      </c>
      <c r="D260" s="19">
        <f t="shared" si="49"/>
        <v>100000</v>
      </c>
      <c r="E260" s="19">
        <f t="shared" si="49"/>
        <v>0</v>
      </c>
      <c r="F260" s="19">
        <f t="shared" si="49"/>
        <v>100000</v>
      </c>
      <c r="H260" s="15">
        <f t="shared" si="40"/>
        <v>100000</v>
      </c>
      <c r="I260" s="11">
        <v>100000</v>
      </c>
      <c r="J260" s="15">
        <f t="shared" si="41"/>
        <v>0</v>
      </c>
    </row>
    <row r="261" spans="1:10" ht="12.75">
      <c r="A261" s="7" t="s">
        <v>266</v>
      </c>
      <c r="B261" s="8" t="s">
        <v>151</v>
      </c>
      <c r="C261" s="8" t="s">
        <v>153</v>
      </c>
      <c r="D261" s="16">
        <v>100000</v>
      </c>
      <c r="E261" s="16"/>
      <c r="F261" s="16">
        <f>D261+E261</f>
        <v>100000</v>
      </c>
      <c r="H261" s="15">
        <f t="shared" si="40"/>
        <v>100000</v>
      </c>
      <c r="I261" s="11">
        <v>100000</v>
      </c>
      <c r="J261" s="15">
        <f t="shared" si="41"/>
        <v>0</v>
      </c>
    </row>
    <row r="262" spans="1:10" ht="12.75">
      <c r="A262" s="34" t="s">
        <v>157</v>
      </c>
      <c r="B262" s="21" t="s">
        <v>154</v>
      </c>
      <c r="C262" s="6"/>
      <c r="D262" s="10">
        <f aca="true" t="shared" si="50" ref="D262:F264">D263</f>
        <v>9477</v>
      </c>
      <c r="E262" s="10">
        <f t="shared" si="50"/>
        <v>0</v>
      </c>
      <c r="F262" s="10">
        <f t="shared" si="50"/>
        <v>9477</v>
      </c>
      <c r="H262" s="15">
        <f t="shared" si="40"/>
        <v>9477</v>
      </c>
      <c r="I262" s="10">
        <v>9477</v>
      </c>
      <c r="J262" s="15">
        <f t="shared" si="41"/>
        <v>0</v>
      </c>
    </row>
    <row r="263" spans="1:10" ht="39" customHeight="1">
      <c r="A263" s="17" t="s">
        <v>267</v>
      </c>
      <c r="B263" s="18" t="s">
        <v>155</v>
      </c>
      <c r="C263" s="18"/>
      <c r="D263" s="19">
        <f t="shared" si="50"/>
        <v>9477</v>
      </c>
      <c r="E263" s="19">
        <f t="shared" si="50"/>
        <v>0</v>
      </c>
      <c r="F263" s="19">
        <f t="shared" si="50"/>
        <v>9477</v>
      </c>
      <c r="H263" s="15">
        <f t="shared" si="40"/>
        <v>9477</v>
      </c>
      <c r="I263" s="11">
        <v>9477</v>
      </c>
      <c r="J263" s="15">
        <f t="shared" si="41"/>
        <v>0</v>
      </c>
    </row>
    <row r="264" spans="1:10" ht="25.5">
      <c r="A264" s="17" t="s">
        <v>162</v>
      </c>
      <c r="B264" s="18" t="s">
        <v>155</v>
      </c>
      <c r="C264" s="18" t="s">
        <v>9</v>
      </c>
      <c r="D264" s="19">
        <f t="shared" si="50"/>
        <v>9477</v>
      </c>
      <c r="E264" s="19">
        <f t="shared" si="50"/>
        <v>0</v>
      </c>
      <c r="F264" s="19">
        <f t="shared" si="50"/>
        <v>9477</v>
      </c>
      <c r="H264" s="15">
        <f t="shared" si="40"/>
        <v>9477</v>
      </c>
      <c r="I264" s="11">
        <v>9477</v>
      </c>
      <c r="J264" s="15">
        <f t="shared" si="41"/>
        <v>0</v>
      </c>
    </row>
    <row r="265" spans="1:10" ht="25.5">
      <c r="A265" s="7" t="s">
        <v>163</v>
      </c>
      <c r="B265" s="8" t="s">
        <v>155</v>
      </c>
      <c r="C265" s="8" t="s">
        <v>10</v>
      </c>
      <c r="D265" s="16">
        <v>9477</v>
      </c>
      <c r="E265" s="16"/>
      <c r="F265" s="16">
        <f>D265+E265</f>
        <v>9477</v>
      </c>
      <c r="H265" s="15">
        <f t="shared" si="40"/>
        <v>9477</v>
      </c>
      <c r="I265" s="11">
        <v>9477</v>
      </c>
      <c r="J265" s="15">
        <f t="shared" si="41"/>
        <v>0</v>
      </c>
    </row>
    <row r="266" spans="1:10" ht="15.75" customHeight="1" hidden="1">
      <c r="A266" s="9" t="s">
        <v>156</v>
      </c>
      <c r="B266" s="9"/>
      <c r="C266" s="9"/>
      <c r="D266" s="10"/>
      <c r="E266" s="10"/>
      <c r="F266" s="10"/>
      <c r="H266" s="15"/>
      <c r="I266" s="10">
        <v>298862770.7</v>
      </c>
      <c r="J266" s="15">
        <f t="shared" si="41"/>
        <v>-298862770.7</v>
      </c>
    </row>
    <row r="269" ht="12.75" hidden="1"/>
    <row r="270" ht="12.75" hidden="1"/>
    <row r="271" ht="12.75" hidden="1"/>
    <row r="272" spans="4:8" ht="12.75" hidden="1">
      <c r="D272" s="15">
        <f>SUM(D8:D271)</f>
        <v>1494304376.4999988</v>
      </c>
      <c r="F272" s="15">
        <f>SUM(F8:F271)</f>
        <v>1567326837.25</v>
      </c>
      <c r="H272" s="15">
        <f>SUM(H8:H271)</f>
        <v>1430513463.489999</v>
      </c>
    </row>
    <row r="273" ht="12.75" hidden="1"/>
    <row r="274" ht="12.75" hidden="1"/>
    <row r="275" ht="12.75" hidden="1">
      <c r="H275" s="15">
        <f>F272-H272</f>
        <v>136813373.76000094</v>
      </c>
    </row>
    <row r="276" ht="12.75">
      <c r="H276" s="15">
        <f>D272-F272</f>
        <v>-73022460.75000119</v>
      </c>
    </row>
    <row r="277" ht="12.75">
      <c r="H277" s="15">
        <f>D272-H272</f>
        <v>63790913.00999975</v>
      </c>
    </row>
  </sheetData>
  <sheetProtection/>
  <mergeCells count="3">
    <mergeCell ref="D1:F1"/>
    <mergeCell ref="A4:F4"/>
    <mergeCell ref="E3:F3"/>
  </mergeCells>
  <printOptions/>
  <pageMargins left="0.7086614173228347" right="0.3937007874015748" top="0.3937007874015748" bottom="0.3937007874015748" header="0.5118110236220472" footer="0"/>
  <pageSetup firstPageNumber="34" useFirstPageNumber="1" horizontalDpi="600" verticalDpi="600" orientation="portrait" paperSize="9" scale="75" r:id="rId1"/>
  <ignoredErrors>
    <ignoredError sqref="C256:C257" numberStoredAsText="1"/>
    <ignoredError sqref="F257 D1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2022-02-04T08:34:01Z</cp:lastPrinted>
  <dcterms:created xsi:type="dcterms:W3CDTF">2014-12-18T06:29:51Z</dcterms:created>
  <dcterms:modified xsi:type="dcterms:W3CDTF">2022-02-08T07:19:14Z</dcterms:modified>
  <cp:category/>
  <cp:version/>
  <cp:contentType/>
  <cp:contentStatus/>
</cp:coreProperties>
</file>