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содержание дорог" sheetId="1" r:id="rId1"/>
    <sheet name="выборка по субсидии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<sst xmlns="http://schemas.openxmlformats.org/spreadsheetml/2006/main" count="51" uniqueCount="37">
  <si>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местный бюджет</t>
  </si>
  <si>
    <t>Механизированная уборка</t>
  </si>
  <si>
    <t>Ямочный ремонт</t>
  </si>
  <si>
    <t>Очистка кюветов</t>
  </si>
  <si>
    <t>Восстановление обочин</t>
  </si>
  <si>
    <t>п/п</t>
  </si>
  <si>
    <t>Наименование мероприятий</t>
  </si>
  <si>
    <t>Источник финансирования</t>
  </si>
  <si>
    <t>итого</t>
  </si>
  <si>
    <t>1.</t>
  </si>
  <si>
    <t>2.</t>
  </si>
  <si>
    <t>3.</t>
  </si>
  <si>
    <t>Планировка проезжей части гравийно-песчанных дорог</t>
  </si>
  <si>
    <t xml:space="preserve">4. </t>
  </si>
  <si>
    <t>Исправление профиля песчано-гравийных дорог с добавлением нового материала</t>
  </si>
  <si>
    <t>5.</t>
  </si>
  <si>
    <t>6.</t>
  </si>
  <si>
    <t>контракт</t>
  </si>
  <si>
    <t>субсидия</t>
  </si>
  <si>
    <t>обустройство пешеходных переходов ул. Карла Маркса</t>
  </si>
  <si>
    <t xml:space="preserve">приобретение и установка дорожных знаков </t>
  </si>
  <si>
    <t>очистка кюветов</t>
  </si>
  <si>
    <t>мехуборка дорог</t>
  </si>
  <si>
    <t>ямочный ремонт</t>
  </si>
  <si>
    <t>нанесение дорож.разметки на улицах города и пешеход.переходов</t>
  </si>
  <si>
    <t>исправление профиля песчанно-гравийных дорог</t>
  </si>
  <si>
    <t>планировка проезжей части песчанно гравийных дорог</t>
  </si>
  <si>
    <t>восстановление обочин</t>
  </si>
  <si>
    <t>2018 год</t>
  </si>
  <si>
    <t>7.</t>
  </si>
  <si>
    <t>Приобретение,установкаи замена дорожных знаков, искусственных неровностей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</si>
  <si>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</si>
  <si>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</si>
  <si>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</si>
  <si>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</si>
  <si>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 xml:space="preserve"> от       14.11.2022                             №1160</t>
  </si>
  <si>
    <t>№1160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</si>
</sst>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3" fontId="0" fillId="0" borderId="10" xfId="0" applyNumberForma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top" wrapText="1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="130" zoomScaleNormal="130" zoomScalePageLayoutView="0" workbookViewId="0" topLeftCell="B1">
      <selection activeCell="G5" sqref="G5:K5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2.00390625" style="0" customWidth="1"/>
    <col min="4" max="4" width="8.00390625" style="0" hidden="1" customWidth="1"/>
    <col min="5" max="5" width="15.875" style="0" customWidth="1"/>
    <col min="6" max="6" width="13.375" style="0" hidden="1" customWidth="1"/>
    <col min="7" max="8" width="10.875" style="0" hidden="1" customWidth="1"/>
    <col min="9" max="9" width="11.25390625" style="0" customWidth="1"/>
    <col min="10" max="10" width="10.875" style="0" hidden="1" customWidth="1"/>
    <col min="11" max="11" width="12.375" style="0" hidden="1" customWidth="1"/>
  </cols>
  <sheetData>
    <row r="1" spans="5:11" ht="12.75">
      <c r="E1" s="56" t="s">
        <v>31</v>
      </c>
      <c r="F1" s="56"/>
      <c r="G1" s="56"/>
      <c r="H1" s="56"/>
      <c r="I1" s="56"/>
      <c r="J1" s="56"/>
      <c r="K1" s="56"/>
    </row>
    <row r="2" spans="3:11" ht="12.75">
      <c r="C2" s="55" t="s">
        <v>32</v>
      </c>
      <c r="D2" s="55"/>
      <c r="E2" s="55"/>
      <c r="F2" s="55"/>
      <c r="G2" s="55"/>
      <c r="H2" s="55"/>
      <c r="I2" s="55"/>
      <c r="J2" s="2"/>
      <c r="K2" s="2"/>
    </row>
    <row r="3" spans="2:11" ht="12.75"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</row>
    <row r="4" spans="3:11" ht="12.75">
      <c r="C4" s="55" t="s">
        <v>34</v>
      </c>
      <c r="D4" s="55"/>
      <c r="E4" s="55"/>
      <c r="F4" s="55"/>
      <c r="G4" s="55"/>
      <c r="H4" s="55"/>
      <c r="I4" s="55"/>
      <c r="J4" s="55"/>
      <c r="K4" s="55"/>
    </row>
    <row r="5" spans="3:11" ht="12.75">
      <c r="C5" t="s">
        <v>35</v>
      </c>
      <c r="F5" s="4"/>
      <c r="G5" s="54" t="s">
        <v>36</v>
      </c>
      <c r="H5" s="54"/>
      <c r="I5" s="54"/>
      <c r="J5" s="54"/>
      <c r="K5" s="54"/>
    </row>
    <row r="6" spans="1:11" ht="15" customHeight="1">
      <c r="A6" s="63" t="s">
        <v>5</v>
      </c>
      <c r="B6" s="65" t="s">
        <v>6</v>
      </c>
      <c r="C6" s="67" t="s">
        <v>7</v>
      </c>
      <c r="D6" s="46"/>
      <c r="E6" s="71"/>
      <c r="F6" s="72"/>
      <c r="G6" s="72"/>
      <c r="H6" s="72"/>
      <c r="I6" s="72"/>
      <c r="J6" s="72"/>
      <c r="K6" s="72"/>
    </row>
    <row r="7" spans="1:11" ht="45" customHeight="1">
      <c r="A7" s="64"/>
      <c r="B7" s="66"/>
      <c r="C7" s="68"/>
      <c r="D7" s="36"/>
      <c r="E7" s="47" t="s">
        <v>8</v>
      </c>
      <c r="F7" s="36">
        <v>2020</v>
      </c>
      <c r="G7" s="36">
        <v>2021</v>
      </c>
      <c r="H7" s="36">
        <v>2022</v>
      </c>
      <c r="I7" s="36">
        <v>2023</v>
      </c>
      <c r="J7" s="36">
        <v>2024</v>
      </c>
      <c r="K7" s="36">
        <v>2025</v>
      </c>
    </row>
    <row r="8" spans="1:11" ht="25.5" customHeight="1">
      <c r="A8" s="35" t="s">
        <v>9</v>
      </c>
      <c r="B8" s="37" t="s">
        <v>1</v>
      </c>
      <c r="C8" s="48" t="s">
        <v>0</v>
      </c>
      <c r="D8" s="48"/>
      <c r="E8" s="45">
        <f aca="true" t="shared" si="0" ref="E8:E13">F8+G8+H8+I8+J8+K8</f>
        <v>75599.899</v>
      </c>
      <c r="F8" s="44">
        <f>10200-0.002-34.594-3.951-2.406-92.602+31.555</f>
        <v>10098</v>
      </c>
      <c r="G8" s="44">
        <v>11320.911</v>
      </c>
      <c r="H8" s="44">
        <v>10015.494</v>
      </c>
      <c r="I8" s="44">
        <f>10015.494+10134.506</f>
        <v>20150</v>
      </c>
      <c r="J8" s="44">
        <v>10015.494</v>
      </c>
      <c r="K8" s="44">
        <v>14000</v>
      </c>
    </row>
    <row r="9" spans="1:11" ht="25.5">
      <c r="A9" s="35" t="s">
        <v>10</v>
      </c>
      <c r="B9" s="37" t="s">
        <v>2</v>
      </c>
      <c r="C9" s="48" t="s">
        <v>0</v>
      </c>
      <c r="D9" s="48" t="s">
        <v>0</v>
      </c>
      <c r="E9" s="45">
        <f t="shared" si="0"/>
        <v>12402.683</v>
      </c>
      <c r="F9" s="44">
        <f>999.882+442.548-9.998</f>
        <v>1432.4319999999998</v>
      </c>
      <c r="G9" s="44">
        <v>959.731</v>
      </c>
      <c r="H9" s="44">
        <v>2405.26</v>
      </c>
      <c r="I9" s="44">
        <f>2405.26-205.26</f>
        <v>2200</v>
      </c>
      <c r="J9" s="44">
        <v>2405.26</v>
      </c>
      <c r="K9" s="44">
        <v>3000</v>
      </c>
    </row>
    <row r="10" spans="1:11" ht="25.5">
      <c r="A10" s="35" t="s">
        <v>11</v>
      </c>
      <c r="B10" s="37" t="s">
        <v>12</v>
      </c>
      <c r="C10" s="48" t="s">
        <v>0</v>
      </c>
      <c r="D10" s="48" t="s">
        <v>0</v>
      </c>
      <c r="E10" s="45">
        <f t="shared" si="0"/>
        <v>3137.5099999999998</v>
      </c>
      <c r="F10" s="44">
        <f>500-4.999</f>
        <v>495.001</v>
      </c>
      <c r="G10" s="44">
        <v>411.537</v>
      </c>
      <c r="H10" s="44">
        <v>415.486</v>
      </c>
      <c r="I10" s="44">
        <f>415.486-15.486</f>
        <v>400</v>
      </c>
      <c r="J10" s="44">
        <v>415.486</v>
      </c>
      <c r="K10" s="44">
        <v>1000</v>
      </c>
    </row>
    <row r="11" spans="1:11" ht="26.25" customHeight="1">
      <c r="A11" s="35" t="s">
        <v>13</v>
      </c>
      <c r="B11" s="37" t="s">
        <v>14</v>
      </c>
      <c r="C11" s="48" t="s">
        <v>0</v>
      </c>
      <c r="D11" s="48" t="s">
        <v>0</v>
      </c>
      <c r="E11" s="45">
        <f t="shared" si="0"/>
        <v>10785.665</v>
      </c>
      <c r="F11" s="44">
        <f>1500.014-15</f>
        <v>1485.014</v>
      </c>
      <c r="G11" s="44">
        <v>1278.307</v>
      </c>
      <c r="H11" s="44">
        <v>1261.172</v>
      </c>
      <c r="I11" s="44">
        <f>1261.172+738.828</f>
        <v>2000</v>
      </c>
      <c r="J11" s="44">
        <v>1261.172</v>
      </c>
      <c r="K11" s="44">
        <v>3500</v>
      </c>
    </row>
    <row r="12" spans="1:11" ht="24.75" customHeight="1">
      <c r="A12" s="35" t="s">
        <v>15</v>
      </c>
      <c r="B12" s="37" t="s">
        <v>3</v>
      </c>
      <c r="C12" s="48" t="s">
        <v>0</v>
      </c>
      <c r="D12" s="48" t="s">
        <v>0</v>
      </c>
      <c r="E12" s="45">
        <f t="shared" si="0"/>
        <v>1722.8039999999999</v>
      </c>
      <c r="F12" s="44">
        <f>200-2</f>
        <v>198</v>
      </c>
      <c r="G12" s="44">
        <v>209.088</v>
      </c>
      <c r="H12" s="44">
        <v>282.858</v>
      </c>
      <c r="I12" s="44">
        <f>282.858-32.858</f>
        <v>250</v>
      </c>
      <c r="J12" s="44">
        <v>282.858</v>
      </c>
      <c r="K12" s="44">
        <v>500</v>
      </c>
    </row>
    <row r="13" spans="1:12" ht="27.75" customHeight="1">
      <c r="A13" s="35" t="s">
        <v>16</v>
      </c>
      <c r="B13" s="37" t="s">
        <v>4</v>
      </c>
      <c r="C13" s="48" t="s">
        <v>0</v>
      </c>
      <c r="D13" s="48" t="s">
        <v>0</v>
      </c>
      <c r="E13" s="45">
        <f t="shared" si="0"/>
        <v>300</v>
      </c>
      <c r="F13" s="44"/>
      <c r="G13" s="44"/>
      <c r="H13" s="44"/>
      <c r="I13" s="44"/>
      <c r="J13" s="44"/>
      <c r="K13" s="44">
        <v>300</v>
      </c>
      <c r="L13" s="39"/>
    </row>
    <row r="14" spans="1:12" ht="27.75" customHeight="1">
      <c r="A14" s="52" t="s">
        <v>29</v>
      </c>
      <c r="B14" s="37" t="s">
        <v>30</v>
      </c>
      <c r="C14" s="48" t="s">
        <v>0</v>
      </c>
      <c r="D14" s="48"/>
      <c r="E14" s="45">
        <f>F14+G14+H14+I14+J14+K14</f>
        <v>1239.46</v>
      </c>
      <c r="F14" s="44"/>
      <c r="G14" s="44"/>
      <c r="H14" s="44">
        <v>619.73</v>
      </c>
      <c r="I14" s="44"/>
      <c r="J14" s="44">
        <v>619.73</v>
      </c>
      <c r="K14" s="44"/>
      <c r="L14" s="39"/>
    </row>
    <row r="15" spans="1:12" ht="33" customHeight="1">
      <c r="A15" s="35"/>
      <c r="B15" s="49" t="s">
        <v>0</v>
      </c>
      <c r="C15" s="50" t="s">
        <v>0</v>
      </c>
      <c r="D15" s="50" t="s">
        <v>0</v>
      </c>
      <c r="E15" s="45">
        <f>E8+E9+E10+E11+E12+E13+E14</f>
        <v>105188.02100000002</v>
      </c>
      <c r="F15" s="45">
        <f>F8+F9+F10+F11+F12+F13</f>
        <v>13708.447</v>
      </c>
      <c r="G15" s="45">
        <f>SUM(G8:G14)</f>
        <v>14179.574</v>
      </c>
      <c r="H15" s="45">
        <f>SUM(H8:H14)</f>
        <v>15000.000000000002</v>
      </c>
      <c r="I15" s="45">
        <f>SUM(I8:I14)</f>
        <v>25000</v>
      </c>
      <c r="J15" s="45">
        <f>SUM(J8:J14)</f>
        <v>15000.000000000002</v>
      </c>
      <c r="K15" s="45">
        <f>SUM(K8:K14)</f>
        <v>22300</v>
      </c>
      <c r="L15" s="39"/>
    </row>
    <row r="16" spans="1:12" ht="36.75" customHeight="1">
      <c r="A16" s="22"/>
      <c r="B16" s="51"/>
      <c r="C16" s="27"/>
      <c r="D16" s="27"/>
      <c r="E16" s="53"/>
      <c r="F16" s="38"/>
      <c r="G16" s="38">
        <f>E16-E15</f>
        <v>-105188.02100000002</v>
      </c>
      <c r="H16" s="38"/>
      <c r="I16" s="38"/>
      <c r="J16" s="38"/>
      <c r="K16" s="38"/>
      <c r="L16" s="39"/>
    </row>
    <row r="17" spans="1:11" ht="23.25" customHeight="1">
      <c r="A17" s="22"/>
      <c r="B17" s="23"/>
      <c r="C17" s="24"/>
      <c r="D17" s="24"/>
      <c r="E17" s="7"/>
      <c r="F17" s="7"/>
      <c r="G17" s="30"/>
      <c r="H17" s="7"/>
      <c r="I17" s="7"/>
      <c r="J17" s="7"/>
      <c r="K17" s="28"/>
    </row>
    <row r="18" spans="1:11" ht="12.75">
      <c r="A18" s="22"/>
      <c r="B18" s="29"/>
      <c r="C18" s="69"/>
      <c r="D18" s="69"/>
      <c r="E18" s="7"/>
      <c r="F18" s="7"/>
      <c r="G18" s="7"/>
      <c r="H18" s="7"/>
      <c r="I18" s="7"/>
      <c r="J18" s="7"/>
      <c r="K18" s="28"/>
    </row>
    <row r="19" spans="1:11" ht="12.75">
      <c r="A19" s="22"/>
      <c r="B19" s="29"/>
      <c r="C19" s="69"/>
      <c r="D19" s="69"/>
      <c r="E19" s="7"/>
      <c r="F19" s="7"/>
      <c r="G19" s="7"/>
      <c r="H19" s="7"/>
      <c r="I19" s="7"/>
      <c r="J19" s="7"/>
      <c r="K19" s="28"/>
    </row>
    <row r="20" spans="1:11" ht="12.75">
      <c r="A20" s="22"/>
      <c r="B20" s="29"/>
      <c r="C20" s="69"/>
      <c r="D20" s="69"/>
      <c r="E20" s="7"/>
      <c r="F20" s="7"/>
      <c r="G20" s="7"/>
      <c r="H20" s="7"/>
      <c r="I20" s="7"/>
      <c r="J20" s="7"/>
      <c r="K20" s="28"/>
    </row>
    <row r="21" spans="1:11" ht="15.75" customHeight="1">
      <c r="A21" s="22"/>
      <c r="B21" s="29"/>
      <c r="C21" s="60"/>
      <c r="D21" s="60"/>
      <c r="E21" s="26"/>
      <c r="F21" s="26"/>
      <c r="G21" s="26"/>
      <c r="H21" s="26"/>
      <c r="I21" s="26"/>
      <c r="J21" s="26"/>
      <c r="K21" s="28"/>
    </row>
    <row r="22" spans="1:11" ht="12.75">
      <c r="A22" s="22"/>
      <c r="B22" s="29"/>
      <c r="C22" s="69"/>
      <c r="D22" s="69"/>
      <c r="E22" s="7"/>
      <c r="F22" s="26"/>
      <c r="G22" s="26"/>
      <c r="H22" s="7"/>
      <c r="I22" s="7"/>
      <c r="J22" s="26"/>
      <c r="K22" s="28"/>
    </row>
    <row r="23" spans="1:11" ht="12.75" customHeight="1">
      <c r="A23" s="22"/>
      <c r="B23" s="29"/>
      <c r="C23" s="69"/>
      <c r="D23" s="69"/>
      <c r="E23" s="31"/>
      <c r="F23" s="27"/>
      <c r="G23" s="7"/>
      <c r="H23" s="7"/>
      <c r="I23" s="7"/>
      <c r="J23" s="7"/>
      <c r="K23" s="28"/>
    </row>
    <row r="24" spans="1:11" ht="12.75">
      <c r="A24" s="22"/>
      <c r="B24" s="29"/>
      <c r="C24" s="70"/>
      <c r="D24" s="70"/>
      <c r="E24" s="7"/>
      <c r="F24" s="7"/>
      <c r="G24" s="7"/>
      <c r="H24" s="7"/>
      <c r="I24" s="7"/>
      <c r="J24" s="7"/>
      <c r="K24" s="28"/>
    </row>
    <row r="25" spans="1:11" ht="12.75">
      <c r="A25" s="22"/>
      <c r="B25" s="32"/>
      <c r="C25" s="60"/>
      <c r="D25" s="60"/>
      <c r="E25" s="33"/>
      <c r="F25" s="26"/>
      <c r="G25" s="26"/>
      <c r="H25" s="26"/>
      <c r="I25" s="26"/>
      <c r="J25" s="26"/>
      <c r="K25" s="34"/>
    </row>
    <row r="26" spans="1:11" ht="16.5" customHeight="1">
      <c r="A26" s="22"/>
      <c r="B26" s="32"/>
      <c r="C26" s="60"/>
      <c r="D26" s="60"/>
      <c r="E26" s="26"/>
      <c r="F26" s="26"/>
      <c r="G26" s="26"/>
      <c r="H26" s="26"/>
      <c r="I26" s="26"/>
      <c r="J26" s="26"/>
      <c r="K26" s="33"/>
    </row>
    <row r="27" spans="1:11" ht="12.75">
      <c r="A27" s="22"/>
      <c r="B27" s="25"/>
      <c r="C27" s="60"/>
      <c r="D27" s="60"/>
      <c r="E27" s="33"/>
      <c r="F27" s="33"/>
      <c r="G27" s="33"/>
      <c r="H27" s="33"/>
      <c r="I27" s="33"/>
      <c r="J27" s="33"/>
      <c r="K27" s="33"/>
    </row>
    <row r="28" spans="2:11" ht="12.75">
      <c r="B28" s="59"/>
      <c r="C28" s="59"/>
      <c r="D28" s="59"/>
      <c r="E28" s="59"/>
      <c r="F28" s="59"/>
      <c r="G28" s="59"/>
      <c r="H28" s="59"/>
      <c r="I28" s="59"/>
      <c r="J28" s="59"/>
      <c r="K28" s="9"/>
    </row>
    <row r="29" spans="2:11" ht="12.75">
      <c r="B29" s="59"/>
      <c r="C29" s="59"/>
      <c r="D29" s="59"/>
      <c r="E29" s="59"/>
      <c r="F29" s="59"/>
      <c r="G29" s="59"/>
      <c r="H29" s="59"/>
      <c r="I29" s="59"/>
      <c r="J29" s="59"/>
      <c r="K29" s="9"/>
    </row>
    <row r="30" spans="2:11" ht="12.75">
      <c r="B30" s="59"/>
      <c r="C30" s="59"/>
      <c r="D30" s="59"/>
      <c r="E30" s="59"/>
      <c r="F30" s="59"/>
      <c r="G30" s="59"/>
      <c r="H30" s="59"/>
      <c r="I30" s="59"/>
      <c r="J30" s="59"/>
      <c r="K30" s="9"/>
    </row>
    <row r="31" spans="2:11" ht="15.75" customHeight="1">
      <c r="B31" s="59"/>
      <c r="C31" s="59"/>
      <c r="D31" s="59"/>
      <c r="E31" s="59"/>
      <c r="F31" s="59"/>
      <c r="G31" s="59"/>
      <c r="H31" s="59"/>
      <c r="I31" s="59"/>
      <c r="J31" s="59"/>
      <c r="K31" s="9"/>
    </row>
    <row r="32" spans="2:11" ht="15.75" customHeight="1">
      <c r="B32" s="10"/>
      <c r="C32" s="10"/>
      <c r="D32" s="10"/>
      <c r="E32" s="10"/>
      <c r="F32" s="10"/>
      <c r="G32" s="10"/>
      <c r="H32" s="10"/>
      <c r="I32" s="10"/>
      <c r="J32" s="10"/>
      <c r="K32" s="9"/>
    </row>
    <row r="33" spans="2:11" ht="18.7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8.75" customHeight="1" hidden="1" thickBot="1">
      <c r="B34" s="17"/>
      <c r="C34" s="8"/>
      <c r="D34" s="8"/>
      <c r="E34" s="8"/>
      <c r="F34" s="8"/>
      <c r="G34" s="8"/>
      <c r="H34" s="8"/>
      <c r="I34" s="8"/>
      <c r="J34" s="8"/>
      <c r="K34" s="9"/>
    </row>
    <row r="35" spans="2:11" ht="17.25" customHeight="1">
      <c r="B35" s="18"/>
      <c r="C35" s="8"/>
      <c r="D35" s="8"/>
      <c r="E35" s="8"/>
      <c r="F35" s="8"/>
      <c r="G35" s="8"/>
      <c r="H35" s="8"/>
      <c r="I35" s="8"/>
      <c r="J35" s="8"/>
      <c r="K35" s="10"/>
    </row>
    <row r="36" spans="2:11" ht="12.75" customHeight="1" hidden="1">
      <c r="B36" s="10"/>
      <c r="C36" s="10"/>
      <c r="D36" s="10"/>
      <c r="E36" s="10"/>
      <c r="F36" s="10"/>
      <c r="G36" s="10"/>
      <c r="H36" s="10"/>
      <c r="I36" s="10"/>
      <c r="J36" s="10"/>
      <c r="K36" s="9"/>
    </row>
    <row r="37" spans="2:11" ht="16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5.75" customHeight="1">
      <c r="B38" s="19"/>
      <c r="C38" s="58"/>
      <c r="D38" s="58"/>
      <c r="E38" s="8"/>
      <c r="F38" s="8"/>
      <c r="G38" s="8"/>
      <c r="H38" s="11"/>
      <c r="I38" s="11"/>
      <c r="J38" s="11"/>
      <c r="K38" s="9"/>
    </row>
    <row r="39" spans="2:11" ht="15.75" customHeight="1">
      <c r="B39" s="19"/>
      <c r="C39" s="58"/>
      <c r="D39" s="58"/>
      <c r="E39" s="8"/>
      <c r="F39" s="8"/>
      <c r="G39" s="8"/>
      <c r="H39" s="11"/>
      <c r="I39" s="11"/>
      <c r="J39" s="11"/>
      <c r="K39" s="11"/>
    </row>
    <row r="40" spans="2:11" ht="16.5" customHeight="1">
      <c r="B40" s="19"/>
      <c r="C40" s="62"/>
      <c r="D40" s="62"/>
      <c r="E40" s="11"/>
      <c r="F40" s="11"/>
      <c r="G40" s="11"/>
      <c r="H40" s="11"/>
      <c r="I40" s="11"/>
      <c r="J40" s="11"/>
      <c r="K40" s="11"/>
    </row>
    <row r="41" spans="2:11" ht="27" customHeight="1">
      <c r="B41" s="19"/>
      <c r="C41" s="62"/>
      <c r="D41" s="62"/>
      <c r="E41" s="11"/>
      <c r="F41" s="11"/>
      <c r="G41" s="11"/>
      <c r="H41" s="11"/>
      <c r="I41" s="11"/>
      <c r="J41" s="11"/>
      <c r="K41" s="11"/>
    </row>
    <row r="42" spans="2:11" ht="15" customHeight="1">
      <c r="B42" s="19"/>
      <c r="C42" s="58"/>
      <c r="D42" s="58"/>
      <c r="E42" s="8"/>
      <c r="F42" s="8"/>
      <c r="G42" s="8"/>
      <c r="H42" s="11"/>
      <c r="I42" s="11"/>
      <c r="J42" s="11"/>
      <c r="K42" s="11"/>
    </row>
    <row r="43" spans="2:11" ht="15" customHeight="1">
      <c r="B43" s="19"/>
      <c r="C43" s="8"/>
      <c r="D43" s="8"/>
      <c r="E43" s="8"/>
      <c r="F43" s="8"/>
      <c r="G43" s="8"/>
      <c r="H43" s="11"/>
      <c r="I43" s="11"/>
      <c r="J43" s="11"/>
      <c r="K43" s="11"/>
    </row>
    <row r="44" spans="2:11" ht="14.25" customHeight="1">
      <c r="B44" s="18"/>
      <c r="C44" s="59"/>
      <c r="D44" s="59"/>
      <c r="E44" s="14"/>
      <c r="F44" s="10"/>
      <c r="G44" s="13"/>
      <c r="H44" s="10"/>
      <c r="I44" s="10"/>
      <c r="J44" s="10"/>
      <c r="K44" s="12"/>
    </row>
    <row r="45" spans="2:11" ht="18" customHeight="1">
      <c r="B45" s="17"/>
      <c r="C45" s="59"/>
      <c r="D45" s="59"/>
      <c r="E45" s="10"/>
      <c r="F45" s="10"/>
      <c r="G45" s="13"/>
      <c r="H45" s="10"/>
      <c r="I45" s="10"/>
      <c r="J45" s="10"/>
      <c r="K45" s="12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9"/>
    </row>
    <row r="47" spans="2:11" ht="27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8" customHeight="1">
      <c r="B48" s="18"/>
      <c r="C48" s="10"/>
      <c r="D48" s="10"/>
      <c r="E48" s="10"/>
      <c r="F48" s="10"/>
      <c r="G48" s="10"/>
      <c r="H48" s="10"/>
      <c r="I48" s="10"/>
      <c r="J48" s="10"/>
      <c r="K48" s="12"/>
    </row>
    <row r="49" spans="2:11" ht="12.75"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2:11" ht="15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2:11" ht="18" customHeight="1">
      <c r="B51" s="5"/>
      <c r="C51" s="3"/>
      <c r="D51" s="3"/>
      <c r="E51" s="10"/>
      <c r="F51" s="10"/>
      <c r="G51" s="13"/>
      <c r="H51" s="10"/>
      <c r="I51" s="10"/>
      <c r="J51" s="10"/>
      <c r="K51" s="12"/>
    </row>
    <row r="52" spans="2:11" ht="18.75" customHeight="1">
      <c r="B52" s="5"/>
      <c r="C52" s="57"/>
      <c r="D52" s="57"/>
      <c r="E52" s="12"/>
      <c r="F52" s="12"/>
      <c r="G52" s="15"/>
      <c r="H52" s="3"/>
      <c r="I52" s="3"/>
      <c r="J52" s="3"/>
      <c r="K52" s="12"/>
    </row>
    <row r="53" spans="2:11" ht="12.75">
      <c r="B53" s="5"/>
      <c r="C53" s="61"/>
      <c r="D53" s="61"/>
      <c r="E53" s="10"/>
      <c r="F53" s="10"/>
      <c r="G53" s="15"/>
      <c r="H53" s="3"/>
      <c r="I53" s="3"/>
      <c r="J53" s="3"/>
      <c r="K53" s="12"/>
    </row>
    <row r="54" spans="2:11" ht="14.25">
      <c r="B54" s="6"/>
      <c r="C54" s="6"/>
      <c r="D54" s="6"/>
      <c r="E54" s="6"/>
      <c r="F54" s="6"/>
      <c r="G54" s="6"/>
      <c r="H54" s="6"/>
      <c r="I54" s="6"/>
      <c r="J54" s="6"/>
      <c r="K54" s="1"/>
    </row>
    <row r="55" spans="2:11" ht="14.25">
      <c r="B55" s="6"/>
      <c r="C55" s="6"/>
      <c r="D55" s="6"/>
      <c r="E55" s="6"/>
      <c r="F55" s="6"/>
      <c r="G55" s="6"/>
      <c r="H55" s="6"/>
      <c r="I55" s="6"/>
      <c r="J55" s="6"/>
      <c r="K55" s="16"/>
    </row>
    <row r="56" spans="2:11" ht="14.25">
      <c r="B56" s="6"/>
      <c r="C56" s="6"/>
      <c r="D56" s="6"/>
      <c r="E56" s="6"/>
      <c r="F56" s="6"/>
      <c r="G56" s="6"/>
      <c r="H56" s="6"/>
      <c r="I56" s="6"/>
      <c r="J56" s="6"/>
      <c r="K56" s="1"/>
    </row>
    <row r="57" spans="2:11" ht="14.25">
      <c r="B57" s="6"/>
      <c r="C57" s="6"/>
      <c r="D57" s="6"/>
      <c r="E57" s="6"/>
      <c r="F57" s="6"/>
      <c r="G57" s="6"/>
      <c r="H57" s="6"/>
      <c r="I57" s="6"/>
      <c r="J57" s="6"/>
      <c r="K57" s="1"/>
    </row>
    <row r="58" spans="2:11" ht="14.25">
      <c r="B58" s="6"/>
      <c r="C58" s="6"/>
      <c r="D58" s="6"/>
      <c r="E58" s="6"/>
      <c r="F58" s="6"/>
      <c r="G58" s="6"/>
      <c r="H58" s="6"/>
      <c r="I58" s="6"/>
      <c r="J58" s="6"/>
      <c r="K58" s="1"/>
    </row>
    <row r="59" spans="2:11" ht="14.25">
      <c r="B59" s="6"/>
      <c r="C59" s="6"/>
      <c r="D59" s="6"/>
      <c r="E59" s="6"/>
      <c r="F59" s="6"/>
      <c r="G59" s="6"/>
      <c r="H59" s="6"/>
      <c r="I59" s="6"/>
      <c r="J59" s="6"/>
      <c r="K59" s="1"/>
    </row>
    <row r="60" spans="2:11" ht="14.25">
      <c r="B60" s="6"/>
      <c r="C60" s="6"/>
      <c r="D60" s="6"/>
      <c r="E60" s="6"/>
      <c r="F60" s="6"/>
      <c r="G60" s="6"/>
      <c r="H60" s="6"/>
      <c r="I60" s="6"/>
      <c r="J60" s="6"/>
      <c r="K60" s="1"/>
    </row>
    <row r="61" spans="2:11" ht="14.25">
      <c r="B61" s="6"/>
      <c r="C61" s="6"/>
      <c r="D61" s="6"/>
      <c r="E61" s="6"/>
      <c r="F61" s="6"/>
      <c r="G61" s="6"/>
      <c r="H61" s="6"/>
      <c r="I61" s="6"/>
      <c r="J61" s="6"/>
      <c r="K61" s="1"/>
    </row>
    <row r="62" spans="2:11" ht="14.25">
      <c r="B62" s="6"/>
      <c r="C62" s="6"/>
      <c r="D62" s="6"/>
      <c r="E62" s="6"/>
      <c r="F62" s="6"/>
      <c r="G62" s="6"/>
      <c r="H62" s="6"/>
      <c r="I62" s="6"/>
      <c r="J62" s="6"/>
      <c r="K62" s="1"/>
    </row>
    <row r="63" spans="2:11" ht="14.25">
      <c r="B63" s="6"/>
      <c r="C63" s="6"/>
      <c r="D63" s="6"/>
      <c r="E63" s="6"/>
      <c r="F63" s="6"/>
      <c r="G63" s="6"/>
      <c r="H63" s="6"/>
      <c r="I63" s="6"/>
      <c r="J63" s="6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</sheetData>
  <sheetProtection/>
  <mergeCells count="32">
    <mergeCell ref="E6:K6"/>
    <mergeCell ref="C21:D21"/>
    <mergeCell ref="C22:D22"/>
    <mergeCell ref="C19:D19"/>
    <mergeCell ref="C18:D18"/>
    <mergeCell ref="C20:D20"/>
    <mergeCell ref="C38:D38"/>
    <mergeCell ref="A6:A7"/>
    <mergeCell ref="B6:B7"/>
    <mergeCell ref="C6:C7"/>
    <mergeCell ref="C27:D27"/>
    <mergeCell ref="B28:J28"/>
    <mergeCell ref="B29:J29"/>
    <mergeCell ref="B30:J30"/>
    <mergeCell ref="C23:D23"/>
    <mergeCell ref="C24:D24"/>
    <mergeCell ref="C53:D53"/>
    <mergeCell ref="C45:D45"/>
    <mergeCell ref="C42:D42"/>
    <mergeCell ref="C44:D44"/>
    <mergeCell ref="C40:D40"/>
    <mergeCell ref="C41:D41"/>
    <mergeCell ref="G5:K5"/>
    <mergeCell ref="B3:K3"/>
    <mergeCell ref="C4:K4"/>
    <mergeCell ref="C2:I2"/>
    <mergeCell ref="E1:K1"/>
    <mergeCell ref="C52:D52"/>
    <mergeCell ref="C39:D39"/>
    <mergeCell ref="B31:J31"/>
    <mergeCell ref="C25:D25"/>
    <mergeCell ref="C26:D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3" sqref="B3:D12"/>
    </sheetView>
  </sheetViews>
  <sheetFormatPr defaultColWidth="9.00390625" defaultRowHeight="12.75"/>
  <cols>
    <col min="1" max="1" width="68.875" style="0" customWidth="1"/>
    <col min="2" max="2" width="16.625" style="0" customWidth="1"/>
    <col min="3" max="3" width="14.625" style="0" customWidth="1"/>
    <col min="4" max="4" width="14.375" style="0" customWidth="1"/>
  </cols>
  <sheetData>
    <row r="1" ht="12.75">
      <c r="A1" t="s">
        <v>28</v>
      </c>
    </row>
    <row r="2" spans="2:3" ht="12.75">
      <c r="B2" t="s">
        <v>18</v>
      </c>
      <c r="C2" t="s">
        <v>17</v>
      </c>
    </row>
    <row r="3" spans="1:4" ht="12.75">
      <c r="A3" s="40" t="s">
        <v>19</v>
      </c>
      <c r="B3" s="41">
        <v>98146.5</v>
      </c>
      <c r="C3" s="42">
        <v>101846.98</v>
      </c>
      <c r="D3" s="41">
        <f>B3+C3</f>
        <v>199993.47999999998</v>
      </c>
    </row>
    <row r="4" spans="1:4" ht="12.75">
      <c r="A4" s="40" t="s">
        <v>20</v>
      </c>
      <c r="B4" s="41">
        <v>144473.3</v>
      </c>
      <c r="C4" s="42">
        <v>205278.7</v>
      </c>
      <c r="D4" s="41">
        <f aca="true" t="shared" si="0" ref="D4:D12">B4+C4</f>
        <v>349752</v>
      </c>
    </row>
    <row r="5" spans="1:4" ht="12.75">
      <c r="A5" s="40" t="s">
        <v>21</v>
      </c>
      <c r="B5" s="41">
        <v>69132.66</v>
      </c>
      <c r="C5" s="42">
        <v>130856.1</v>
      </c>
      <c r="D5" s="41">
        <f t="shared" si="0"/>
        <v>199988.76</v>
      </c>
    </row>
    <row r="6" spans="1:4" ht="12.75">
      <c r="A6" s="40" t="s">
        <v>22</v>
      </c>
      <c r="B6" s="41">
        <f>619317.11+548231+1003109+676310</f>
        <v>2846967.11</v>
      </c>
      <c r="C6" s="43">
        <f>4067269.37+2256541.86</f>
        <v>6323811.23</v>
      </c>
      <c r="D6" s="41">
        <f t="shared" si="0"/>
        <v>9170778.34</v>
      </c>
    </row>
    <row r="7" spans="1:4" ht="12.75">
      <c r="A7" s="40" t="s">
        <v>23</v>
      </c>
      <c r="B7" s="41">
        <f>564519.63+185019.6</f>
        <v>749539.23</v>
      </c>
      <c r="C7" s="43">
        <v>750347.07</v>
      </c>
      <c r="D7" s="41">
        <f t="shared" si="0"/>
        <v>1499886.2999999998</v>
      </c>
    </row>
    <row r="8" spans="1:4" ht="12.75">
      <c r="A8" s="40" t="s">
        <v>24</v>
      </c>
      <c r="B8" s="41">
        <v>64654.56</v>
      </c>
      <c r="C8" s="42">
        <v>142284.4</v>
      </c>
      <c r="D8" s="41">
        <f t="shared" si="0"/>
        <v>206938.96</v>
      </c>
    </row>
    <row r="9" spans="1:4" ht="12.75">
      <c r="A9" s="40" t="s">
        <v>25</v>
      </c>
      <c r="B9" s="41"/>
      <c r="C9" s="42">
        <f>999350.26+493234.1</f>
        <v>1492584.3599999999</v>
      </c>
      <c r="D9" s="41">
        <f t="shared" si="0"/>
        <v>1492584.3599999999</v>
      </c>
    </row>
    <row r="10" spans="1:4" ht="12.75">
      <c r="A10" s="40" t="s">
        <v>26</v>
      </c>
      <c r="B10" s="41"/>
      <c r="C10" s="42">
        <v>119999.94</v>
      </c>
      <c r="D10" s="41">
        <f t="shared" si="0"/>
        <v>119999.94</v>
      </c>
    </row>
    <row r="11" spans="1:4" ht="12.75">
      <c r="A11" s="40" t="s">
        <v>27</v>
      </c>
      <c r="B11" s="41"/>
      <c r="C11" s="42">
        <v>200000</v>
      </c>
      <c r="D11" s="41">
        <f t="shared" si="0"/>
        <v>200000</v>
      </c>
    </row>
    <row r="12" spans="1:4" ht="12.75">
      <c r="A12" s="40"/>
      <c r="B12" s="41">
        <f>B3+B4+B5+B6+B7+B8</f>
        <v>3972913.36</v>
      </c>
      <c r="C12" s="42">
        <f>C3+C4+C5+C6+C7+C8+C9+C10+C11</f>
        <v>9467008.780000001</v>
      </c>
      <c r="D12" s="41">
        <f t="shared" si="0"/>
        <v>13439922.14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2020-04-06T11:58:17Z</cp:lastPrinted>
  <dcterms:created xsi:type="dcterms:W3CDTF">2015-10-13T07:42:42Z</dcterms:created>
  <dcterms:modified xsi:type="dcterms:W3CDTF">2022-11-14T11:15:31Z</dcterms:modified>
  <cp:category/>
  <cp:version/>
  <cp:contentType/>
  <cp:contentStatus/>
</cp:coreProperties>
</file>