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2" sheetId="1" r:id="rId1"/>
    <sheet name="Лист1" sheetId="2" state="hidden" r:id="rId2"/>
  </sheets>
  <definedNames/>
  <calcPr fullCalcOnLoad="1"/>
</workbook>
</file>

<file path=xl/sharedStrings.xml><?xml version="1.0" encoding="utf-8"?>
<sst xmlns="http://schemas.openxmlformats.org/spreadsheetml/2006/main" count="114" uniqueCount="73">
  <si>
    <t>МО ГП "Город Малоярославец"</t>
  </si>
  <si>
    <t>п/п</t>
  </si>
  <si>
    <t>Наименование мероприятий</t>
  </si>
  <si>
    <t>Объем средств, тыс. руб.</t>
  </si>
  <si>
    <t>Организация и обустройство пешеходных переходов</t>
  </si>
  <si>
    <t>туристические информационные знаки, указатели для туристов</t>
  </si>
  <si>
    <t>Нанесение дорожной разметки на улицах города и пешеходных переходах</t>
  </si>
  <si>
    <t>Ограждение пешеходных переходов и тротуаров</t>
  </si>
  <si>
    <t>Разработка схем организации дорожно-транспортного движения</t>
  </si>
  <si>
    <t>Внедрение схем организации движения транспорта в местах наибольшего скопления людей</t>
  </si>
  <si>
    <t>Организация одностороннего движения на узких участках дорог</t>
  </si>
  <si>
    <t>Внедрение системы видеофиксации</t>
  </si>
  <si>
    <t>Итого:</t>
  </si>
  <si>
    <t>Итого</t>
  </si>
  <si>
    <t>Приобретение, установка и содержание дорожных знаков, исксственных неровностей  в т.ч.</t>
  </si>
  <si>
    <t xml:space="preserve">                                                                                       дорожные знаки</t>
  </si>
  <si>
    <t xml:space="preserve">                                                                   искусственные неровности</t>
  </si>
  <si>
    <t xml:space="preserve">                                        к постановлению Администрации</t>
  </si>
  <si>
    <t xml:space="preserve">                                                       МО ГП "Город Малоярославец"</t>
  </si>
  <si>
    <t xml:space="preserve">Расчет стоимости мероприятий по безопасности дорожного движения  </t>
  </si>
  <si>
    <t xml:space="preserve">                                                                                 на территории МО ГП "Город Малоярославец" в 2014-2020 гг.</t>
  </si>
  <si>
    <t xml:space="preserve">                                           Приложение№1</t>
  </si>
  <si>
    <t xml:space="preserve">                                                        от 18.02.2016г. №119</t>
  </si>
  <si>
    <t>Организация и обустройство пешеходных переходов в т.ч. числе</t>
  </si>
  <si>
    <t>пешеходное ограждение из живой изгороди по ул.Российских газовиков д.1 и д. 15 -300 метров</t>
  </si>
  <si>
    <t xml:space="preserve">  искусственные неровности (ремонт)                                                             </t>
  </si>
  <si>
    <t>2.4 -2шт, 2.1. - 1шт, 1.23 - 4шт.</t>
  </si>
  <si>
    <t>ул.Парижской коммуны к ул.17-ой Стрелковой дивизии 2,4 -1.шт</t>
  </si>
  <si>
    <t xml:space="preserve"> Привокзальная площадь 2,4 -1 шт</t>
  </si>
  <si>
    <t>ул.17-ой Стрелковой дивизии Привокзальная площадь  2,1-1шт</t>
  </si>
  <si>
    <t>ул.Мирная 1,23-2шт</t>
  </si>
  <si>
    <t>ул.Энтузиастов 1,23-2шт</t>
  </si>
  <si>
    <t>пешеходное металлическое ограждение ул.Коммунистическая 50м слева, 50м справа по ходу движения к ул.Московской</t>
  </si>
  <si>
    <t>дорожные знаки:</t>
  </si>
  <si>
    <t>черновик</t>
  </si>
  <si>
    <t>к постановлению администрации</t>
  </si>
  <si>
    <t>Ответственный исполнитель программы (Соисполнитель)</t>
  </si>
  <si>
    <t>Источники финансирования</t>
  </si>
  <si>
    <t>Отдел капитального строительства и технической инспекции (ОКСиТИ)</t>
  </si>
  <si>
    <t>Местный бюджет</t>
  </si>
  <si>
    <t>Отдел капитального строительства и технической инспекции          (ОКСиТИ)</t>
  </si>
  <si>
    <t>9.</t>
  </si>
  <si>
    <t>Проект организации дорожного движения</t>
  </si>
  <si>
    <t>пешеходный переход возле д/с "Рябинка" ул.П.Коммуны</t>
  </si>
  <si>
    <t>пешеходный переход ул.Гагарина, ул.17-я  Стрелковая, ул.К.Маркса</t>
  </si>
  <si>
    <t xml:space="preserve">3.3. "Обустройство автомобильных дорог общего пользования местного назначения в целях повышения безопасности дорожного движения на территории МО ГП "Город Малоярославец" </t>
  </si>
  <si>
    <t>10.</t>
  </si>
  <si>
    <t>Инструиментальначя диагностика на улично-дорожной сети (программа БКД)</t>
  </si>
  <si>
    <t>Приложение №1</t>
  </si>
  <si>
    <t>Наименование объекта</t>
  </si>
  <si>
    <t>2019г.</t>
  </si>
  <si>
    <t>ул .Российских Газовиков</t>
  </si>
  <si>
    <t>Итого по  ремонту дорог   в т.ч.</t>
  </si>
  <si>
    <t>местный бюжет</t>
  </si>
  <si>
    <t>Всего</t>
  </si>
  <si>
    <t>местный бюджет</t>
  </si>
  <si>
    <t>Наименование объектов</t>
  </si>
  <si>
    <t>итого</t>
  </si>
  <si>
    <t>ул. Российских Газовиков</t>
  </si>
  <si>
    <t>Итого по ремонту дорог в т.ч.</t>
  </si>
  <si>
    <t>Программные мероприятия</t>
  </si>
  <si>
    <t>3.6. Капитальный ремонт и ремонт автомобильных дорог общего пользования местного значения по улицам МО ГП "Город Малоярославец" тыс.руб.</t>
  </si>
  <si>
    <t>5. Объемы и источники финансирования Программы            тыс.руб.</t>
  </si>
  <si>
    <t>1.</t>
  </si>
  <si>
    <t>Капитальные ремонт и ремонт автомобильных автодорог:</t>
  </si>
  <si>
    <t>1.2.</t>
  </si>
  <si>
    <t>ремонт автомобильных дорог</t>
  </si>
  <si>
    <t>5.</t>
  </si>
  <si>
    <t>Обустройство автомобильных дорог в целях повышение безопасности дорожного движеничя</t>
  </si>
  <si>
    <t xml:space="preserve">                                      местный бюджет</t>
  </si>
  <si>
    <t>Всего по всем мероприятиям программы</t>
  </si>
  <si>
    <t xml:space="preserve">                                     местный бюджет</t>
  </si>
  <si>
    <t>от 17.10.2019                    №1094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</si>
</sst>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12" xfId="0" applyFont="1" applyFill="1" applyBorder="1" applyAlignment="1">
      <alignment vertical="justify" wrapText="1"/>
    </xf>
    <xf numFmtId="0" fontId="1" fillId="0" borderId="12" xfId="0" applyFont="1" applyBorder="1" applyAlignment="1">
      <alignment vertical="justify" wrapText="1"/>
    </xf>
    <xf numFmtId="0" fontId="1" fillId="0" borderId="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vertical="justify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justify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12" xfId="0" applyFont="1" applyFill="1" applyBorder="1" applyAlignment="1">
      <alignment vertical="justify" wrapText="1"/>
    </xf>
    <xf numFmtId="0" fontId="4" fillId="0" borderId="21" xfId="0" applyFont="1" applyBorder="1" applyAlignment="1">
      <alignment vertical="justify"/>
    </xf>
    <xf numFmtId="0" fontId="2" fillId="0" borderId="12" xfId="0" applyFont="1" applyBorder="1" applyAlignment="1">
      <alignment vertical="justify" wrapText="1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2" fillId="0" borderId="18" xfId="0" applyFont="1" applyBorder="1" applyAlignment="1">
      <alignment vertical="justify" wrapText="1"/>
    </xf>
    <xf numFmtId="0" fontId="2" fillId="0" borderId="18" xfId="0" applyFont="1" applyFill="1" applyBorder="1" applyAlignment="1">
      <alignment vertical="justify" wrapText="1"/>
    </xf>
    <xf numFmtId="0" fontId="4" fillId="0" borderId="22" xfId="0" applyFont="1" applyBorder="1" applyAlignment="1">
      <alignment vertical="justify"/>
    </xf>
    <xf numFmtId="0" fontId="3" fillId="0" borderId="23" xfId="0" applyFont="1" applyBorder="1" applyAlignment="1">
      <alignment vertical="justify" wrapText="1"/>
    </xf>
    <xf numFmtId="0" fontId="3" fillId="0" borderId="23" xfId="0" applyFont="1" applyFill="1" applyBorder="1" applyAlignment="1">
      <alignment vertical="justify" wrapText="1"/>
    </xf>
    <xf numFmtId="0" fontId="4" fillId="0" borderId="24" xfId="0" applyFont="1" applyBorder="1" applyAlignment="1">
      <alignment vertical="justify"/>
    </xf>
    <xf numFmtId="0" fontId="4" fillId="0" borderId="25" xfId="0" applyFont="1" applyBorder="1" applyAlignment="1">
      <alignment vertical="justify"/>
    </xf>
    <xf numFmtId="0" fontId="3" fillId="0" borderId="26" xfId="0" applyFont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30" xfId="0" applyFont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justify"/>
    </xf>
    <xf numFmtId="0" fontId="0" fillId="0" borderId="0" xfId="0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vertical="justify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36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justify" wrapText="1"/>
    </xf>
    <xf numFmtId="0" fontId="2" fillId="0" borderId="39" xfId="0" applyFont="1" applyFill="1" applyBorder="1" applyAlignment="1">
      <alignment horizontal="center" vertical="justify" wrapText="1"/>
    </xf>
    <xf numFmtId="0" fontId="2" fillId="0" borderId="49" xfId="0" applyFont="1" applyFill="1" applyBorder="1" applyAlignment="1">
      <alignment horizontal="center" vertical="justify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vertical="justify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justify" wrapText="1"/>
    </xf>
    <xf numFmtId="0" fontId="2" fillId="0" borderId="39" xfId="0" applyFont="1" applyBorder="1" applyAlignment="1">
      <alignment horizontal="center" vertical="justify" wrapText="1"/>
    </xf>
    <xf numFmtId="0" fontId="2" fillId="0" borderId="49" xfId="0" applyFont="1" applyBorder="1" applyAlignment="1">
      <alignment horizontal="center" vertical="justify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justify" wrapText="1"/>
    </xf>
    <xf numFmtId="0" fontId="1" fillId="0" borderId="12" xfId="0" applyFont="1" applyFill="1" applyBorder="1" applyAlignment="1">
      <alignment vertical="justify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justify" wrapText="1"/>
    </xf>
    <xf numFmtId="0" fontId="2" fillId="0" borderId="14" xfId="0" applyFont="1" applyBorder="1" applyAlignment="1">
      <alignment vertical="justify" wrapText="1"/>
    </xf>
    <xf numFmtId="0" fontId="2" fillId="0" borderId="17" xfId="0" applyFont="1" applyBorder="1" applyAlignment="1">
      <alignment horizontal="center" vertical="justify" wrapText="1"/>
    </xf>
    <xf numFmtId="0" fontId="2" fillId="0" borderId="14" xfId="0" applyFont="1" applyFill="1" applyBorder="1" applyAlignment="1">
      <alignment vertical="justify" wrapText="1"/>
    </xf>
    <xf numFmtId="0" fontId="5" fillId="0" borderId="0" xfId="0" applyFont="1" applyAlignment="1">
      <alignment horizont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0"/>
  <sheetViews>
    <sheetView tabSelected="1" zoomScalePageLayoutView="0" workbookViewId="0" topLeftCell="A7">
      <selection activeCell="H10" sqref="H10:M10"/>
    </sheetView>
  </sheetViews>
  <sheetFormatPr defaultColWidth="9.00390625" defaultRowHeight="12.75"/>
  <cols>
    <col min="1" max="1" width="4.25390625" style="0" customWidth="1"/>
    <col min="2" max="2" width="39.875" style="0" customWidth="1"/>
    <col min="3" max="3" width="20.875" style="0" hidden="1" customWidth="1"/>
    <col min="4" max="4" width="14.375" style="0" hidden="1" customWidth="1"/>
    <col min="5" max="6" width="7.875" style="0" hidden="1" customWidth="1"/>
    <col min="7" max="7" width="7.125" style="0" hidden="1" customWidth="1"/>
    <col min="8" max="8" width="7.875" style="0" hidden="1" customWidth="1"/>
    <col min="9" max="9" width="7.75390625" style="0" hidden="1" customWidth="1"/>
    <col min="10" max="10" width="20.00390625" style="0" customWidth="1"/>
    <col min="11" max="12" width="7.75390625" style="0" hidden="1" customWidth="1"/>
    <col min="13" max="13" width="17.25390625" style="0" customWidth="1"/>
  </cols>
  <sheetData>
    <row r="1" spans="5:12" ht="12.75" hidden="1">
      <c r="E1" s="21"/>
      <c r="F1" s="21"/>
      <c r="G1" s="21" t="s">
        <v>21</v>
      </c>
      <c r="H1" s="21"/>
      <c r="I1" s="21"/>
      <c r="J1" s="21"/>
      <c r="K1" s="21"/>
      <c r="L1" s="21"/>
    </row>
    <row r="2" spans="5:13" ht="12.75" hidden="1">
      <c r="E2" s="112"/>
      <c r="F2" s="112"/>
      <c r="G2" s="112"/>
      <c r="H2" s="112"/>
      <c r="I2" s="112"/>
      <c r="J2" s="112"/>
      <c r="K2" s="112"/>
      <c r="L2" s="112"/>
      <c r="M2" s="112"/>
    </row>
    <row r="3" spans="5:12" ht="12.75" hidden="1">
      <c r="E3" s="112"/>
      <c r="F3" s="112"/>
      <c r="G3" s="112"/>
      <c r="H3" s="112"/>
      <c r="I3" s="112"/>
      <c r="J3" s="112"/>
      <c r="K3" s="112"/>
      <c r="L3" s="50"/>
    </row>
    <row r="4" spans="5:12" ht="12.75" hidden="1">
      <c r="E4" s="112"/>
      <c r="F4" s="112"/>
      <c r="G4" s="112"/>
      <c r="H4" s="112"/>
      <c r="I4" s="112"/>
      <c r="J4" s="112"/>
      <c r="K4" s="112"/>
      <c r="L4" s="50"/>
    </row>
    <row r="5" ht="12.75" hidden="1"/>
    <row r="6" ht="12.75" hidden="1"/>
    <row r="7" spans="1:13" ht="15.75">
      <c r="A7" s="63"/>
      <c r="B7" s="63"/>
      <c r="C7" s="63"/>
      <c r="D7" s="63"/>
      <c r="E7" s="63"/>
      <c r="F7" s="63"/>
      <c r="G7" s="63"/>
      <c r="H7" s="63"/>
      <c r="I7" s="90" t="s">
        <v>48</v>
      </c>
      <c r="J7" s="90"/>
      <c r="K7" s="90"/>
      <c r="L7" s="90"/>
      <c r="M7" s="90"/>
    </row>
    <row r="8" spans="1:13" ht="15.75">
      <c r="A8" s="63"/>
      <c r="B8" s="63"/>
      <c r="C8" s="63"/>
      <c r="D8" s="63"/>
      <c r="E8" s="63"/>
      <c r="F8" s="63"/>
      <c r="G8" s="63"/>
      <c r="H8" s="90" t="s">
        <v>35</v>
      </c>
      <c r="I8" s="90"/>
      <c r="J8" s="90"/>
      <c r="K8" s="90"/>
      <c r="L8" s="90"/>
      <c r="M8" s="90"/>
    </row>
    <row r="9" spans="1:13" ht="15.75">
      <c r="A9" s="63"/>
      <c r="B9" s="63"/>
      <c r="C9" s="63"/>
      <c r="D9" s="63"/>
      <c r="E9" s="63"/>
      <c r="F9" s="63"/>
      <c r="G9" s="63"/>
      <c r="H9" s="90" t="s">
        <v>0</v>
      </c>
      <c r="I9" s="90"/>
      <c r="J9" s="90"/>
      <c r="K9" s="90"/>
      <c r="L9" s="90"/>
      <c r="M9" s="90"/>
    </row>
    <row r="10" spans="1:13" ht="18.75" customHeight="1">
      <c r="A10" s="63"/>
      <c r="B10" s="63"/>
      <c r="C10" s="63"/>
      <c r="D10" s="63"/>
      <c r="E10" s="63"/>
      <c r="F10" s="63"/>
      <c r="G10" s="63"/>
      <c r="H10" s="91" t="s">
        <v>72</v>
      </c>
      <c r="I10" s="90"/>
      <c r="J10" s="90"/>
      <c r="K10" s="90"/>
      <c r="L10" s="90"/>
      <c r="M10" s="90"/>
    </row>
    <row r="11" spans="1:13" ht="48.75" customHeight="1" thickBot="1">
      <c r="A11" s="99" t="s">
        <v>45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</row>
    <row r="12" spans="1:13" ht="46.5" customHeight="1">
      <c r="A12" s="113" t="s">
        <v>1</v>
      </c>
      <c r="B12" s="92" t="s">
        <v>2</v>
      </c>
      <c r="C12" s="92" t="s">
        <v>36</v>
      </c>
      <c r="D12" s="92" t="s">
        <v>37</v>
      </c>
      <c r="E12" s="92" t="s">
        <v>3</v>
      </c>
      <c r="F12" s="92"/>
      <c r="G12" s="92"/>
      <c r="H12" s="92"/>
      <c r="I12" s="92"/>
      <c r="J12" s="92"/>
      <c r="K12" s="92"/>
      <c r="L12" s="51"/>
      <c r="M12" s="93" t="s">
        <v>13</v>
      </c>
    </row>
    <row r="13" spans="1:13" ht="16.5" thickBot="1">
      <c r="A13" s="114"/>
      <c r="B13" s="95"/>
      <c r="C13" s="95"/>
      <c r="D13" s="95"/>
      <c r="E13" s="40">
        <v>2014</v>
      </c>
      <c r="F13" s="41">
        <v>2015</v>
      </c>
      <c r="G13" s="40">
        <v>2016</v>
      </c>
      <c r="H13" s="40">
        <v>2017</v>
      </c>
      <c r="I13" s="40">
        <v>2018</v>
      </c>
      <c r="J13" s="40">
        <v>2019</v>
      </c>
      <c r="K13" s="40">
        <v>2020</v>
      </c>
      <c r="L13" s="52">
        <v>2021</v>
      </c>
      <c r="M13" s="94"/>
    </row>
    <row r="14" spans="1:14" ht="49.5" customHeight="1" hidden="1">
      <c r="A14" s="106">
        <v>1</v>
      </c>
      <c r="B14" s="103" t="s">
        <v>23</v>
      </c>
      <c r="C14" s="109" t="s">
        <v>38</v>
      </c>
      <c r="D14" s="96" t="s">
        <v>39</v>
      </c>
      <c r="E14" s="98">
        <v>174.7</v>
      </c>
      <c r="F14" s="98">
        <f>400+128.9-128.9+62.5</f>
        <v>462.5</v>
      </c>
      <c r="G14" s="98">
        <f>G18</f>
        <v>150</v>
      </c>
      <c r="H14" s="98">
        <f>H16+H17</f>
        <v>169</v>
      </c>
      <c r="I14" s="98">
        <v>200</v>
      </c>
      <c r="J14" s="98">
        <v>233.3</v>
      </c>
      <c r="K14" s="98">
        <v>233.3</v>
      </c>
      <c r="L14" s="53">
        <v>233.3</v>
      </c>
      <c r="M14" s="64">
        <f>E14+F14+G14+H14+I14+J14+K14+L14</f>
        <v>1856.1</v>
      </c>
      <c r="N14" s="47"/>
    </row>
    <row r="15" spans="1:14" ht="15.75" customHeight="1" hidden="1">
      <c r="A15" s="107"/>
      <c r="B15" s="104"/>
      <c r="C15" s="110"/>
      <c r="D15" s="97"/>
      <c r="E15" s="105"/>
      <c r="F15" s="105"/>
      <c r="G15" s="105"/>
      <c r="H15" s="105"/>
      <c r="I15" s="105"/>
      <c r="J15" s="105"/>
      <c r="K15" s="105"/>
      <c r="L15" s="54"/>
      <c r="M15" s="65"/>
      <c r="N15" s="47"/>
    </row>
    <row r="16" spans="1:14" ht="26.25" customHeight="1" hidden="1">
      <c r="A16" s="107"/>
      <c r="B16" s="34" t="s">
        <v>43</v>
      </c>
      <c r="C16" s="110"/>
      <c r="D16" s="97"/>
      <c r="E16" s="42"/>
      <c r="F16" s="42"/>
      <c r="G16" s="42"/>
      <c r="H16" s="42">
        <v>140.4</v>
      </c>
      <c r="I16" s="42"/>
      <c r="J16" s="42"/>
      <c r="K16" s="42"/>
      <c r="L16" s="54"/>
      <c r="M16" s="66">
        <f aca="true" t="shared" si="0" ref="M16:M52">E16+F16+G16+H16+I16+J16+K16+L16</f>
        <v>140.4</v>
      </c>
      <c r="N16" s="47"/>
    </row>
    <row r="17" spans="1:14" ht="42" customHeight="1" hidden="1">
      <c r="A17" s="107"/>
      <c r="B17" s="34" t="s">
        <v>44</v>
      </c>
      <c r="C17" s="110"/>
      <c r="D17" s="97"/>
      <c r="E17" s="42"/>
      <c r="F17" s="42"/>
      <c r="G17" s="42"/>
      <c r="H17" s="42">
        <v>28.6</v>
      </c>
      <c r="I17" s="42"/>
      <c r="J17" s="42"/>
      <c r="K17" s="42"/>
      <c r="L17" s="54"/>
      <c r="M17" s="66">
        <f t="shared" si="0"/>
        <v>28.6</v>
      </c>
      <c r="N17" s="47"/>
    </row>
    <row r="18" spans="1:13" ht="66.75" customHeight="1" hidden="1">
      <c r="A18" s="107"/>
      <c r="B18" s="34" t="s">
        <v>32</v>
      </c>
      <c r="C18" s="110"/>
      <c r="D18" s="97"/>
      <c r="E18" s="18"/>
      <c r="F18" s="18"/>
      <c r="G18" s="18">
        <v>150</v>
      </c>
      <c r="H18" s="18"/>
      <c r="I18" s="18"/>
      <c r="J18" s="18"/>
      <c r="K18" s="18"/>
      <c r="L18" s="55"/>
      <c r="M18" s="66">
        <f t="shared" si="0"/>
        <v>150</v>
      </c>
    </row>
    <row r="19" spans="1:13" ht="48" hidden="1" thickBot="1">
      <c r="A19" s="108"/>
      <c r="B19" s="34" t="s">
        <v>24</v>
      </c>
      <c r="C19" s="111"/>
      <c r="D19" s="98"/>
      <c r="E19" s="18"/>
      <c r="F19" s="18"/>
      <c r="G19" s="18"/>
      <c r="H19" s="18"/>
      <c r="I19" s="18"/>
      <c r="J19" s="18"/>
      <c r="K19" s="18"/>
      <c r="L19" s="55"/>
      <c r="M19" s="66">
        <f t="shared" si="0"/>
        <v>0</v>
      </c>
    </row>
    <row r="20" spans="1:13" ht="45.75" customHeight="1">
      <c r="A20" s="100">
        <v>2</v>
      </c>
      <c r="B20" s="34" t="s">
        <v>14</v>
      </c>
      <c r="C20" s="109" t="s">
        <v>38</v>
      </c>
      <c r="D20" s="96" t="s">
        <v>39</v>
      </c>
      <c r="E20" s="42">
        <v>204.9</v>
      </c>
      <c r="F20" s="42">
        <f>F24+F25</f>
        <v>278</v>
      </c>
      <c r="G20" s="42">
        <v>196</v>
      </c>
      <c r="H20" s="42">
        <v>200</v>
      </c>
      <c r="I20" s="42">
        <f>I24+I25</f>
        <v>349.7</v>
      </c>
      <c r="J20" s="42">
        <f>349.9+794</f>
        <v>1143.9</v>
      </c>
      <c r="K20" s="42">
        <v>349.9</v>
      </c>
      <c r="L20" s="54">
        <v>349.9</v>
      </c>
      <c r="M20" s="64">
        <f t="shared" si="0"/>
        <v>3072.3</v>
      </c>
    </row>
    <row r="21" spans="1:13" ht="16.5" customHeight="1" hidden="1">
      <c r="A21" s="101"/>
      <c r="B21" s="34"/>
      <c r="C21" s="110"/>
      <c r="D21" s="97"/>
      <c r="E21" s="18"/>
      <c r="F21" s="18"/>
      <c r="G21" s="18"/>
      <c r="H21" s="18"/>
      <c r="I21" s="18"/>
      <c r="J21" s="18"/>
      <c r="K21" s="18"/>
      <c r="L21" s="55"/>
      <c r="M21" s="64">
        <f t="shared" si="0"/>
        <v>0</v>
      </c>
    </row>
    <row r="22" spans="1:13" ht="15.75" customHeight="1" hidden="1">
      <c r="A22" s="101"/>
      <c r="B22" s="104" t="s">
        <v>5</v>
      </c>
      <c r="C22" s="110"/>
      <c r="D22" s="97"/>
      <c r="E22" s="115"/>
      <c r="F22" s="115"/>
      <c r="G22" s="115"/>
      <c r="H22" s="115"/>
      <c r="I22" s="115"/>
      <c r="J22" s="115"/>
      <c r="K22" s="115"/>
      <c r="L22" s="55"/>
      <c r="M22" s="64">
        <f t="shared" si="0"/>
        <v>0</v>
      </c>
    </row>
    <row r="23" spans="1:13" ht="13.5" customHeight="1" hidden="1">
      <c r="A23" s="101"/>
      <c r="B23" s="104"/>
      <c r="C23" s="110"/>
      <c r="D23" s="97"/>
      <c r="E23" s="115"/>
      <c r="F23" s="115"/>
      <c r="G23" s="115"/>
      <c r="H23" s="115"/>
      <c r="I23" s="115"/>
      <c r="J23" s="115"/>
      <c r="K23" s="115"/>
      <c r="L23" s="55"/>
      <c r="M23" s="64">
        <f t="shared" si="0"/>
        <v>0</v>
      </c>
    </row>
    <row r="24" spans="1:13" ht="27.75" customHeight="1" hidden="1">
      <c r="A24" s="101"/>
      <c r="B24" s="34" t="s">
        <v>25</v>
      </c>
      <c r="C24" s="110"/>
      <c r="D24" s="97"/>
      <c r="E24" s="42"/>
      <c r="F24" s="42">
        <v>129</v>
      </c>
      <c r="G24" s="42"/>
      <c r="H24" s="42"/>
      <c r="I24" s="42"/>
      <c r="J24" s="42"/>
      <c r="K24" s="42"/>
      <c r="L24" s="54"/>
      <c r="M24" s="66">
        <f t="shared" si="0"/>
        <v>129</v>
      </c>
    </row>
    <row r="25" spans="1:13" ht="16.5" customHeight="1">
      <c r="A25" s="101"/>
      <c r="B25" s="34" t="s">
        <v>33</v>
      </c>
      <c r="C25" s="111"/>
      <c r="D25" s="98"/>
      <c r="E25" s="42">
        <v>204.9</v>
      </c>
      <c r="F25" s="42">
        <v>149</v>
      </c>
      <c r="G25" s="42">
        <v>196</v>
      </c>
      <c r="H25" s="42">
        <v>200</v>
      </c>
      <c r="I25" s="42">
        <v>349.7</v>
      </c>
      <c r="J25" s="42">
        <v>794</v>
      </c>
      <c r="K25" s="42"/>
      <c r="L25" s="54"/>
      <c r="M25" s="66">
        <f t="shared" si="0"/>
        <v>1893.6</v>
      </c>
    </row>
    <row r="26" spans="1:13" ht="15.75" customHeight="1" hidden="1">
      <c r="A26" s="101"/>
      <c r="B26" s="58"/>
      <c r="C26" s="67"/>
      <c r="D26" s="58"/>
      <c r="E26" s="18"/>
      <c r="F26" s="18"/>
      <c r="G26" s="18"/>
      <c r="H26" s="18"/>
      <c r="I26" s="18"/>
      <c r="J26" s="18"/>
      <c r="K26" s="18"/>
      <c r="L26" s="55"/>
      <c r="M26" s="64">
        <f t="shared" si="0"/>
        <v>0</v>
      </c>
    </row>
    <row r="27" spans="1:13" ht="15.75" hidden="1">
      <c r="A27" s="101"/>
      <c r="B27" s="34"/>
      <c r="C27" s="45"/>
      <c r="D27" s="34"/>
      <c r="E27" s="18"/>
      <c r="F27" s="18"/>
      <c r="G27" s="18"/>
      <c r="H27" s="18"/>
      <c r="I27" s="18"/>
      <c r="J27" s="18"/>
      <c r="K27" s="18"/>
      <c r="L27" s="55"/>
      <c r="M27" s="64">
        <f t="shared" si="0"/>
        <v>0</v>
      </c>
    </row>
    <row r="28" spans="1:13" ht="15.75" hidden="1">
      <c r="A28" s="101"/>
      <c r="B28" s="34"/>
      <c r="C28" s="45"/>
      <c r="D28" s="34"/>
      <c r="E28" s="18"/>
      <c r="F28" s="18"/>
      <c r="G28" s="18"/>
      <c r="H28" s="18"/>
      <c r="I28" s="18"/>
      <c r="J28" s="18"/>
      <c r="K28" s="18"/>
      <c r="L28" s="55"/>
      <c r="M28" s="64">
        <f t="shared" si="0"/>
        <v>0</v>
      </c>
    </row>
    <row r="29" spans="1:13" ht="15.75" hidden="1">
      <c r="A29" s="101"/>
      <c r="B29" s="34"/>
      <c r="C29" s="45"/>
      <c r="D29" s="34"/>
      <c r="E29" s="18"/>
      <c r="F29" s="18"/>
      <c r="G29" s="18"/>
      <c r="H29" s="18"/>
      <c r="I29" s="18"/>
      <c r="J29" s="18"/>
      <c r="K29" s="18"/>
      <c r="L29" s="55"/>
      <c r="M29" s="64">
        <f t="shared" si="0"/>
        <v>0</v>
      </c>
    </row>
    <row r="30" spans="1:13" ht="15.75" hidden="1">
      <c r="A30" s="101"/>
      <c r="B30" s="34"/>
      <c r="C30" s="45"/>
      <c r="D30" s="34"/>
      <c r="E30" s="18"/>
      <c r="F30" s="18"/>
      <c r="G30" s="18"/>
      <c r="H30" s="18"/>
      <c r="I30" s="18"/>
      <c r="J30" s="18"/>
      <c r="K30" s="18"/>
      <c r="L30" s="55"/>
      <c r="M30" s="64">
        <f t="shared" si="0"/>
        <v>0</v>
      </c>
    </row>
    <row r="31" spans="1:13" ht="15.75" hidden="1">
      <c r="A31" s="101"/>
      <c r="B31" s="34"/>
      <c r="C31" s="45"/>
      <c r="D31" s="34"/>
      <c r="E31" s="18"/>
      <c r="F31" s="18"/>
      <c r="G31" s="18"/>
      <c r="H31" s="18"/>
      <c r="I31" s="18"/>
      <c r="J31" s="18"/>
      <c r="K31" s="18"/>
      <c r="L31" s="55"/>
      <c r="M31" s="64">
        <f t="shared" si="0"/>
        <v>0</v>
      </c>
    </row>
    <row r="32" spans="1:13" ht="15.75" hidden="1">
      <c r="A32" s="102"/>
      <c r="B32" s="34"/>
      <c r="C32" s="45"/>
      <c r="D32" s="34"/>
      <c r="E32" s="18"/>
      <c r="F32" s="18"/>
      <c r="G32" s="18"/>
      <c r="H32" s="18"/>
      <c r="I32" s="18"/>
      <c r="J32" s="18"/>
      <c r="K32" s="18"/>
      <c r="L32" s="55"/>
      <c r="M32" s="64">
        <f t="shared" si="0"/>
        <v>0</v>
      </c>
    </row>
    <row r="33" spans="1:13" ht="31.5" hidden="1">
      <c r="A33" s="81">
        <v>2016</v>
      </c>
      <c r="B33" s="34" t="s">
        <v>27</v>
      </c>
      <c r="C33" s="45"/>
      <c r="D33" s="34"/>
      <c r="E33" s="18"/>
      <c r="F33" s="18"/>
      <c r="G33" s="18"/>
      <c r="H33" s="18"/>
      <c r="I33" s="18"/>
      <c r="J33" s="18"/>
      <c r="K33" s="18"/>
      <c r="L33" s="55"/>
      <c r="M33" s="64">
        <f t="shared" si="0"/>
        <v>0</v>
      </c>
    </row>
    <row r="34" spans="1:13" ht="15.75" hidden="1">
      <c r="A34" s="81">
        <v>2016</v>
      </c>
      <c r="B34" s="34" t="s">
        <v>28</v>
      </c>
      <c r="C34" s="45"/>
      <c r="D34" s="34"/>
      <c r="E34" s="18"/>
      <c r="F34" s="18"/>
      <c r="G34" s="18"/>
      <c r="H34" s="18"/>
      <c r="I34" s="18"/>
      <c r="J34" s="18"/>
      <c r="K34" s="18"/>
      <c r="L34" s="55"/>
      <c r="M34" s="64">
        <f t="shared" si="0"/>
        <v>0</v>
      </c>
    </row>
    <row r="35" spans="1:13" ht="31.5" hidden="1">
      <c r="A35" s="81">
        <v>2016</v>
      </c>
      <c r="B35" s="34" t="s">
        <v>29</v>
      </c>
      <c r="C35" s="45"/>
      <c r="D35" s="34"/>
      <c r="E35" s="18"/>
      <c r="F35" s="18"/>
      <c r="G35" s="18"/>
      <c r="H35" s="18"/>
      <c r="I35" s="18"/>
      <c r="J35" s="18"/>
      <c r="K35" s="18"/>
      <c r="L35" s="55"/>
      <c r="M35" s="64">
        <f t="shared" si="0"/>
        <v>0</v>
      </c>
    </row>
    <row r="36" spans="1:13" ht="15.75" hidden="1">
      <c r="A36" s="81">
        <v>2016</v>
      </c>
      <c r="B36" s="34" t="s">
        <v>30</v>
      </c>
      <c r="C36" s="45"/>
      <c r="D36" s="34"/>
      <c r="E36" s="18"/>
      <c r="F36" s="18"/>
      <c r="G36" s="18"/>
      <c r="H36" s="18"/>
      <c r="I36" s="18"/>
      <c r="J36" s="18"/>
      <c r="K36" s="18"/>
      <c r="L36" s="55"/>
      <c r="M36" s="64">
        <f t="shared" si="0"/>
        <v>0</v>
      </c>
    </row>
    <row r="37" spans="1:13" ht="15.75" hidden="1">
      <c r="A37" s="81">
        <v>2016</v>
      </c>
      <c r="B37" s="34" t="s">
        <v>31</v>
      </c>
      <c r="C37" s="45"/>
      <c r="D37" s="34"/>
      <c r="E37" s="18"/>
      <c r="F37" s="18"/>
      <c r="G37" s="18"/>
      <c r="H37" s="18"/>
      <c r="I37" s="18"/>
      <c r="J37" s="18"/>
      <c r="K37" s="18"/>
      <c r="L37" s="55"/>
      <c r="M37" s="64">
        <f t="shared" si="0"/>
        <v>0</v>
      </c>
    </row>
    <row r="38" spans="1:13" ht="15.75" hidden="1">
      <c r="A38" s="81"/>
      <c r="B38" s="34" t="s">
        <v>26</v>
      </c>
      <c r="C38" s="45"/>
      <c r="D38" s="34"/>
      <c r="E38" s="18"/>
      <c r="F38" s="18"/>
      <c r="G38" s="18"/>
      <c r="H38" s="18"/>
      <c r="I38" s="18"/>
      <c r="J38" s="18"/>
      <c r="K38" s="18"/>
      <c r="L38" s="55"/>
      <c r="M38" s="64">
        <f t="shared" si="0"/>
        <v>0</v>
      </c>
    </row>
    <row r="39" spans="1:13" ht="15.75" hidden="1">
      <c r="A39" s="81"/>
      <c r="B39" s="34"/>
      <c r="C39" s="45"/>
      <c r="D39" s="34"/>
      <c r="E39" s="18"/>
      <c r="F39" s="18"/>
      <c r="G39" s="18"/>
      <c r="H39" s="18"/>
      <c r="I39" s="18"/>
      <c r="J39" s="18"/>
      <c r="K39" s="18"/>
      <c r="L39" s="55"/>
      <c r="M39" s="64">
        <f t="shared" si="0"/>
        <v>0</v>
      </c>
    </row>
    <row r="40" spans="1:13" ht="15.75" hidden="1">
      <c r="A40" s="81"/>
      <c r="B40" s="34"/>
      <c r="C40" s="45"/>
      <c r="D40" s="34"/>
      <c r="E40" s="18"/>
      <c r="F40" s="18"/>
      <c r="G40" s="18"/>
      <c r="H40" s="18"/>
      <c r="I40" s="18"/>
      <c r="J40" s="18"/>
      <c r="K40" s="18"/>
      <c r="L40" s="55"/>
      <c r="M40" s="64">
        <f t="shared" si="0"/>
        <v>0</v>
      </c>
    </row>
    <row r="41" spans="1:13" ht="15.75" hidden="1">
      <c r="A41" s="81"/>
      <c r="B41" s="34"/>
      <c r="C41" s="45"/>
      <c r="D41" s="34"/>
      <c r="E41" s="18"/>
      <c r="F41" s="18"/>
      <c r="G41" s="18"/>
      <c r="H41" s="18"/>
      <c r="I41" s="18"/>
      <c r="J41" s="18"/>
      <c r="K41" s="18"/>
      <c r="L41" s="55"/>
      <c r="M41" s="64">
        <f t="shared" si="0"/>
        <v>0</v>
      </c>
    </row>
    <row r="42" spans="1:13" ht="15.75" hidden="1">
      <c r="A42" s="81"/>
      <c r="B42" s="34"/>
      <c r="C42" s="45"/>
      <c r="D42" s="34"/>
      <c r="E42" s="18"/>
      <c r="F42" s="18"/>
      <c r="G42" s="18"/>
      <c r="H42" s="18"/>
      <c r="I42" s="18"/>
      <c r="J42" s="18"/>
      <c r="K42" s="18"/>
      <c r="L42" s="55"/>
      <c r="M42" s="64">
        <f t="shared" si="0"/>
        <v>0</v>
      </c>
    </row>
    <row r="43" spans="1:13" ht="15.75" hidden="1">
      <c r="A43" s="81"/>
      <c r="B43" s="34"/>
      <c r="C43" s="45"/>
      <c r="D43" s="34"/>
      <c r="E43" s="18"/>
      <c r="F43" s="18"/>
      <c r="G43" s="18"/>
      <c r="H43" s="18"/>
      <c r="I43" s="18"/>
      <c r="J43" s="18"/>
      <c r="K43" s="18"/>
      <c r="L43" s="55"/>
      <c r="M43" s="64">
        <f t="shared" si="0"/>
        <v>0</v>
      </c>
    </row>
    <row r="44" spans="1:13" ht="15.75" hidden="1">
      <c r="A44" s="81"/>
      <c r="B44" s="34"/>
      <c r="C44" s="45"/>
      <c r="D44" s="34"/>
      <c r="E44" s="18"/>
      <c r="F44" s="18"/>
      <c r="G44" s="18"/>
      <c r="H44" s="18"/>
      <c r="I44" s="18"/>
      <c r="J44" s="18"/>
      <c r="K44" s="18"/>
      <c r="L44" s="55"/>
      <c r="M44" s="64">
        <f t="shared" si="0"/>
        <v>0</v>
      </c>
    </row>
    <row r="45" spans="1:16" ht="35.25" customHeight="1" thickBot="1">
      <c r="A45" s="118">
        <v>3</v>
      </c>
      <c r="B45" s="104" t="s">
        <v>6</v>
      </c>
      <c r="C45" s="45" t="s">
        <v>40</v>
      </c>
      <c r="D45" s="42" t="s">
        <v>39</v>
      </c>
      <c r="E45" s="105">
        <v>452.8</v>
      </c>
      <c r="F45" s="105">
        <v>150</v>
      </c>
      <c r="G45" s="105">
        <v>150</v>
      </c>
      <c r="H45" s="105">
        <v>300</v>
      </c>
      <c r="I45" s="105">
        <v>206.9</v>
      </c>
      <c r="J45" s="105">
        <f>250+1106.9</f>
        <v>1356.9</v>
      </c>
      <c r="K45" s="105">
        <v>250</v>
      </c>
      <c r="L45" s="54">
        <v>250</v>
      </c>
      <c r="M45" s="64">
        <f t="shared" si="0"/>
        <v>3116.6000000000004</v>
      </c>
      <c r="P45" s="49"/>
    </row>
    <row r="46" spans="1:13" ht="9" customHeight="1" hidden="1">
      <c r="A46" s="118"/>
      <c r="B46" s="104"/>
      <c r="C46" s="45"/>
      <c r="D46" s="34"/>
      <c r="E46" s="105"/>
      <c r="F46" s="105"/>
      <c r="G46" s="105"/>
      <c r="H46" s="105"/>
      <c r="I46" s="105"/>
      <c r="J46" s="105"/>
      <c r="K46" s="105"/>
      <c r="L46" s="54"/>
      <c r="M46" s="64">
        <f t="shared" si="0"/>
        <v>0</v>
      </c>
    </row>
    <row r="47" spans="1:13" ht="78.75" customHeight="1" hidden="1">
      <c r="A47" s="82">
        <v>4</v>
      </c>
      <c r="B47" s="34" t="s">
        <v>7</v>
      </c>
      <c r="C47" s="45" t="s">
        <v>40</v>
      </c>
      <c r="D47" s="42" t="s">
        <v>39</v>
      </c>
      <c r="E47" s="42"/>
      <c r="F47" s="42"/>
      <c r="G47" s="42">
        <v>468</v>
      </c>
      <c r="H47" s="42"/>
      <c r="I47" s="42"/>
      <c r="J47" s="42"/>
      <c r="K47" s="42"/>
      <c r="L47" s="54"/>
      <c r="M47" s="64">
        <f t="shared" si="0"/>
        <v>468</v>
      </c>
    </row>
    <row r="48" spans="1:13" ht="80.25" customHeight="1" hidden="1">
      <c r="A48" s="82">
        <v>5</v>
      </c>
      <c r="B48" s="34" t="s">
        <v>8</v>
      </c>
      <c r="C48" s="45" t="s">
        <v>40</v>
      </c>
      <c r="D48" s="42" t="s">
        <v>39</v>
      </c>
      <c r="E48" s="42"/>
      <c r="F48" s="42"/>
      <c r="G48" s="42"/>
      <c r="H48" s="42"/>
      <c r="I48" s="42"/>
      <c r="J48" s="42"/>
      <c r="K48" s="42"/>
      <c r="L48" s="54"/>
      <c r="M48" s="64">
        <f t="shared" si="0"/>
        <v>0</v>
      </c>
    </row>
    <row r="49" spans="1:13" ht="80.25" customHeight="1" hidden="1">
      <c r="A49" s="82">
        <v>6</v>
      </c>
      <c r="B49" s="34" t="s">
        <v>9</v>
      </c>
      <c r="C49" s="45" t="s">
        <v>40</v>
      </c>
      <c r="D49" s="42" t="s">
        <v>39</v>
      </c>
      <c r="E49" s="42"/>
      <c r="F49" s="42"/>
      <c r="G49" s="42"/>
      <c r="H49" s="42"/>
      <c r="I49" s="42"/>
      <c r="J49" s="42"/>
      <c r="K49" s="42"/>
      <c r="L49" s="54"/>
      <c r="M49" s="64">
        <f t="shared" si="0"/>
        <v>0</v>
      </c>
    </row>
    <row r="50" spans="1:13" ht="78.75" customHeight="1" hidden="1">
      <c r="A50" s="82">
        <v>7</v>
      </c>
      <c r="B50" s="34" t="s">
        <v>10</v>
      </c>
      <c r="C50" s="45" t="s">
        <v>40</v>
      </c>
      <c r="D50" s="42" t="s">
        <v>39</v>
      </c>
      <c r="E50" s="42"/>
      <c r="F50" s="42"/>
      <c r="G50" s="42"/>
      <c r="H50" s="42"/>
      <c r="I50" s="42"/>
      <c r="J50" s="42"/>
      <c r="K50" s="42"/>
      <c r="L50" s="54"/>
      <c r="M50" s="64">
        <f t="shared" si="0"/>
        <v>0</v>
      </c>
    </row>
    <row r="51" spans="1:13" ht="80.25" customHeight="1" hidden="1">
      <c r="A51" s="83">
        <v>8</v>
      </c>
      <c r="B51" s="35" t="s">
        <v>11</v>
      </c>
      <c r="C51" s="46" t="s">
        <v>40</v>
      </c>
      <c r="D51" s="43" t="s">
        <v>39</v>
      </c>
      <c r="E51" s="43"/>
      <c r="F51" s="43"/>
      <c r="G51" s="43"/>
      <c r="H51" s="43"/>
      <c r="I51" s="43"/>
      <c r="J51" s="43"/>
      <c r="K51" s="43"/>
      <c r="L51" s="56"/>
      <c r="M51" s="64">
        <f t="shared" si="0"/>
        <v>0</v>
      </c>
    </row>
    <row r="52" spans="1:13" ht="80.25" customHeight="1" hidden="1">
      <c r="A52" s="83" t="s">
        <v>41</v>
      </c>
      <c r="B52" s="35" t="s">
        <v>42</v>
      </c>
      <c r="C52" s="46" t="s">
        <v>40</v>
      </c>
      <c r="D52" s="43" t="s">
        <v>39</v>
      </c>
      <c r="E52" s="43"/>
      <c r="F52" s="43"/>
      <c r="G52" s="43"/>
      <c r="H52" s="43"/>
      <c r="I52" s="43">
        <v>400</v>
      </c>
      <c r="J52" s="43"/>
      <c r="K52" s="43"/>
      <c r="L52" s="56"/>
      <c r="M52" s="64">
        <f t="shared" si="0"/>
        <v>400</v>
      </c>
    </row>
    <row r="53" spans="1:13" ht="80.25" customHeight="1" hidden="1" thickBot="1">
      <c r="A53" s="84" t="s">
        <v>46</v>
      </c>
      <c r="B53" s="58" t="s">
        <v>47</v>
      </c>
      <c r="C53" s="46" t="s">
        <v>40</v>
      </c>
      <c r="D53" s="43" t="s">
        <v>39</v>
      </c>
      <c r="E53" s="57"/>
      <c r="F53" s="57"/>
      <c r="G53" s="57"/>
      <c r="H53" s="57"/>
      <c r="I53" s="57"/>
      <c r="J53" s="57">
        <v>300</v>
      </c>
      <c r="K53" s="57"/>
      <c r="L53" s="59"/>
      <c r="M53" s="68">
        <f>J53</f>
        <v>300</v>
      </c>
    </row>
    <row r="54" spans="1:15" ht="23.25" customHeight="1" thickBot="1">
      <c r="A54" s="85"/>
      <c r="B54" s="36" t="s">
        <v>12</v>
      </c>
      <c r="C54" s="36"/>
      <c r="D54" s="36"/>
      <c r="E54" s="44">
        <f aca="true" t="shared" si="1" ref="E54:L54">E14+E20+E45+E47+E48+E49+E50+E51</f>
        <v>832.4000000000001</v>
      </c>
      <c r="F54" s="44">
        <f t="shared" si="1"/>
        <v>890.5</v>
      </c>
      <c r="G54" s="44">
        <f>G14+G20+G45+G47</f>
        <v>964</v>
      </c>
      <c r="H54" s="44">
        <f t="shared" si="1"/>
        <v>669</v>
      </c>
      <c r="I54" s="44">
        <f>I14+I20+I45+I47+I48+I49+I50+I51+I52</f>
        <v>1156.6</v>
      </c>
      <c r="J54" s="44">
        <f>J14+J20+J45+J47+J48+J49+J50+J51+J52+J53</f>
        <v>3034.1000000000004</v>
      </c>
      <c r="K54" s="44">
        <f t="shared" si="1"/>
        <v>833.2</v>
      </c>
      <c r="L54" s="44">
        <f t="shared" si="1"/>
        <v>833.2</v>
      </c>
      <c r="M54" s="69">
        <f>E54+F54+G54+H54+I54+J54+K54+L54</f>
        <v>9213.000000000002</v>
      </c>
      <c r="N54" s="48"/>
      <c r="O54" s="39"/>
    </row>
    <row r="55" spans="1:13" ht="15.75" hidden="1">
      <c r="A55" s="86"/>
      <c r="B55" s="37" t="s">
        <v>12</v>
      </c>
      <c r="C55" s="37"/>
      <c r="D55" s="37"/>
      <c r="E55" s="38">
        <v>832.4</v>
      </c>
      <c r="F55" s="38">
        <v>1196</v>
      </c>
      <c r="G55" s="38">
        <v>1296</v>
      </c>
      <c r="H55" s="38">
        <v>1296</v>
      </c>
      <c r="I55" s="38">
        <v>3450</v>
      </c>
      <c r="J55" s="38">
        <v>3450</v>
      </c>
      <c r="K55" s="38">
        <v>3450</v>
      </c>
      <c r="L55" s="38"/>
      <c r="M55" s="70">
        <f>E55+F55+G55+H55+I55+J55+K55</f>
        <v>14970.4</v>
      </c>
    </row>
    <row r="56" spans="1:16" ht="15.75">
      <c r="A56" s="87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39"/>
      <c r="O56" s="39"/>
      <c r="P56" s="39"/>
    </row>
    <row r="57" spans="1:16" ht="53.25" customHeight="1">
      <c r="A57" s="87"/>
      <c r="B57" s="116" t="s">
        <v>61</v>
      </c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39"/>
      <c r="O57" s="39"/>
      <c r="P57" s="39"/>
    </row>
    <row r="58" spans="1:16" ht="15.75">
      <c r="A58" s="72" t="s">
        <v>1</v>
      </c>
      <c r="B58" s="72" t="s">
        <v>56</v>
      </c>
      <c r="C58" s="72" t="s">
        <v>49</v>
      </c>
      <c r="D58" s="72" t="s">
        <v>50</v>
      </c>
      <c r="E58" s="72" t="s">
        <v>13</v>
      </c>
      <c r="F58" s="72"/>
      <c r="G58" s="72"/>
      <c r="H58" s="72"/>
      <c r="I58" s="72"/>
      <c r="J58" s="72">
        <v>2019</v>
      </c>
      <c r="K58" s="72"/>
      <c r="L58" s="72"/>
      <c r="M58" s="72" t="s">
        <v>57</v>
      </c>
      <c r="N58" s="39"/>
      <c r="O58" s="39"/>
      <c r="P58" s="39"/>
    </row>
    <row r="59" spans="1:16" ht="19.5" customHeight="1">
      <c r="A59" s="75">
        <v>40</v>
      </c>
      <c r="B59" s="73" t="s">
        <v>58</v>
      </c>
      <c r="C59" s="73"/>
      <c r="D59" s="73"/>
      <c r="E59" s="73"/>
      <c r="F59" s="73"/>
      <c r="G59" s="73"/>
      <c r="H59" s="73"/>
      <c r="I59" s="73"/>
      <c r="J59" s="74">
        <v>23856.3</v>
      </c>
      <c r="K59" s="75"/>
      <c r="L59" s="75"/>
      <c r="M59" s="74">
        <v>23856</v>
      </c>
      <c r="N59" s="39"/>
      <c r="O59" s="39"/>
      <c r="P59" s="39"/>
    </row>
    <row r="60" spans="1:16" ht="15.75">
      <c r="A60" s="75"/>
      <c r="B60" s="73" t="s">
        <v>59</v>
      </c>
      <c r="C60" s="73" t="s">
        <v>51</v>
      </c>
      <c r="D60" s="73">
        <v>23856.3</v>
      </c>
      <c r="E60" s="73">
        <v>23856.3</v>
      </c>
      <c r="F60" s="73"/>
      <c r="G60" s="73"/>
      <c r="H60" s="73"/>
      <c r="I60" s="73"/>
      <c r="J60" s="74">
        <v>81212.7</v>
      </c>
      <c r="K60" s="75"/>
      <c r="L60" s="75"/>
      <c r="M60" s="74">
        <v>126781.6</v>
      </c>
      <c r="N60" s="39"/>
      <c r="O60" s="39"/>
      <c r="P60" s="39"/>
    </row>
    <row r="61" spans="1:16" ht="15.75">
      <c r="A61" s="75"/>
      <c r="B61" s="80" t="s">
        <v>55</v>
      </c>
      <c r="C61" s="73" t="s">
        <v>52</v>
      </c>
      <c r="D61" s="73">
        <v>81212.7</v>
      </c>
      <c r="E61" s="73">
        <v>126781.6</v>
      </c>
      <c r="F61" s="73"/>
      <c r="G61" s="73"/>
      <c r="H61" s="73"/>
      <c r="I61" s="73"/>
      <c r="J61" s="74">
        <v>81762.7</v>
      </c>
      <c r="K61" s="75"/>
      <c r="L61" s="75"/>
      <c r="M61" s="74">
        <v>105282.9</v>
      </c>
      <c r="N61" s="39"/>
      <c r="O61" s="39"/>
      <c r="P61" s="39"/>
    </row>
    <row r="62" spans="1:16" ht="15.75">
      <c r="A62" s="75"/>
      <c r="B62" s="76" t="s">
        <v>54</v>
      </c>
      <c r="C62" s="73" t="s">
        <v>53</v>
      </c>
      <c r="D62" s="73">
        <v>81212.7</v>
      </c>
      <c r="E62" s="73">
        <v>105282.9</v>
      </c>
      <c r="F62" s="73"/>
      <c r="G62" s="73"/>
      <c r="H62" s="73"/>
      <c r="I62" s="73"/>
      <c r="J62" s="74">
        <v>81762.7</v>
      </c>
      <c r="K62" s="75"/>
      <c r="L62" s="75"/>
      <c r="M62" s="75">
        <v>127331.6</v>
      </c>
      <c r="N62" s="39"/>
      <c r="O62" s="39"/>
      <c r="P62" s="39"/>
    </row>
    <row r="63" spans="1:16" ht="15.75">
      <c r="A63" s="75"/>
      <c r="B63" s="76" t="s">
        <v>55</v>
      </c>
      <c r="C63" s="73" t="s">
        <v>54</v>
      </c>
      <c r="D63" s="73">
        <v>81762.7</v>
      </c>
      <c r="E63" s="73">
        <v>127331.6</v>
      </c>
      <c r="F63" s="73"/>
      <c r="G63" s="73"/>
      <c r="H63" s="73"/>
      <c r="I63" s="73"/>
      <c r="J63" s="77">
        <v>81762.7</v>
      </c>
      <c r="K63" s="75"/>
      <c r="L63" s="75"/>
      <c r="M63" s="75">
        <v>105832.9</v>
      </c>
      <c r="N63" s="39"/>
      <c r="O63" s="39"/>
      <c r="P63" s="39"/>
    </row>
    <row r="64" spans="1:16" ht="15.75">
      <c r="A64" s="79"/>
      <c r="B64" s="78"/>
      <c r="C64" s="78" t="s">
        <v>55</v>
      </c>
      <c r="D64" s="78">
        <v>81762.7</v>
      </c>
      <c r="E64" s="78">
        <v>105832.9</v>
      </c>
      <c r="F64" s="78"/>
      <c r="G64" s="78"/>
      <c r="H64" s="78"/>
      <c r="I64" s="78"/>
      <c r="J64" s="78"/>
      <c r="K64" s="78"/>
      <c r="L64" s="78"/>
      <c r="M64" s="78"/>
      <c r="N64" s="39"/>
      <c r="O64" s="39"/>
      <c r="P64" s="39"/>
    </row>
    <row r="65" spans="1:16" ht="15.75">
      <c r="A65" s="79"/>
      <c r="B65" s="117" t="s">
        <v>62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39"/>
      <c r="O65" s="39"/>
      <c r="P65" s="39"/>
    </row>
    <row r="66" spans="1:16" ht="15.75">
      <c r="A66" s="75" t="s">
        <v>1</v>
      </c>
      <c r="B66" s="75" t="s">
        <v>60</v>
      </c>
      <c r="C66" s="75"/>
      <c r="D66" s="75"/>
      <c r="E66" s="75"/>
      <c r="F66" s="75"/>
      <c r="G66" s="75"/>
      <c r="H66" s="75"/>
      <c r="I66" s="75"/>
      <c r="J66" s="75">
        <v>2019</v>
      </c>
      <c r="K66" s="75"/>
      <c r="L66" s="75"/>
      <c r="M66" s="75" t="s">
        <v>57</v>
      </c>
      <c r="N66" s="39"/>
      <c r="O66" s="39"/>
      <c r="P66" s="39"/>
    </row>
    <row r="67" spans="1:16" ht="31.5">
      <c r="A67" s="75" t="s">
        <v>63</v>
      </c>
      <c r="B67" s="88" t="s">
        <v>64</v>
      </c>
      <c r="C67" s="73"/>
      <c r="D67" s="73"/>
      <c r="E67" s="73"/>
      <c r="F67" s="73"/>
      <c r="G67" s="73"/>
      <c r="H67" s="73"/>
      <c r="I67" s="73"/>
      <c r="J67" s="74">
        <v>81762.7</v>
      </c>
      <c r="K67" s="75"/>
      <c r="L67" s="75"/>
      <c r="M67" s="74">
        <v>127331.6</v>
      </c>
      <c r="N67" s="39"/>
      <c r="O67" s="39"/>
      <c r="P67" s="39"/>
    </row>
    <row r="68" spans="1:16" ht="15.75">
      <c r="A68" s="75" t="s">
        <v>65</v>
      </c>
      <c r="B68" s="73" t="s">
        <v>66</v>
      </c>
      <c r="C68" s="60"/>
      <c r="D68" s="60"/>
      <c r="E68" s="60"/>
      <c r="F68" s="60"/>
      <c r="G68" s="60"/>
      <c r="H68" s="60"/>
      <c r="I68" s="60"/>
      <c r="J68" s="61">
        <v>81212.7</v>
      </c>
      <c r="K68" s="62"/>
      <c r="L68" s="62"/>
      <c r="M68" s="61">
        <v>126781.6</v>
      </c>
      <c r="N68" s="39"/>
      <c r="O68" s="39"/>
      <c r="P68" s="39"/>
    </row>
    <row r="69" spans="1:16" ht="15.75">
      <c r="A69" s="75"/>
      <c r="B69" s="73" t="s">
        <v>71</v>
      </c>
      <c r="C69" s="60"/>
      <c r="D69" s="60"/>
      <c r="E69" s="60"/>
      <c r="F69" s="60"/>
      <c r="G69" s="60"/>
      <c r="H69" s="60"/>
      <c r="I69" s="60"/>
      <c r="J69" s="61">
        <v>81212.7</v>
      </c>
      <c r="K69" s="62"/>
      <c r="L69" s="62"/>
      <c r="M69" s="61">
        <v>105282.9</v>
      </c>
      <c r="N69" s="39"/>
      <c r="O69" s="39"/>
      <c r="P69" s="39"/>
    </row>
    <row r="70" spans="1:16" ht="47.25">
      <c r="A70" s="72" t="s">
        <v>67</v>
      </c>
      <c r="B70" s="89" t="s">
        <v>68</v>
      </c>
      <c r="C70" s="60"/>
      <c r="D70" s="60"/>
      <c r="E70" s="60"/>
      <c r="F70" s="60"/>
      <c r="G70" s="60"/>
      <c r="H70" s="60"/>
      <c r="I70" s="60"/>
      <c r="J70" s="61">
        <v>3034.1</v>
      </c>
      <c r="K70" s="62"/>
      <c r="L70" s="62"/>
      <c r="M70" s="61">
        <v>9213</v>
      </c>
      <c r="N70" s="39"/>
      <c r="O70" s="39"/>
      <c r="P70" s="39"/>
    </row>
    <row r="71" spans="1:16" ht="15.75">
      <c r="A71" s="73"/>
      <c r="B71" s="76" t="s">
        <v>69</v>
      </c>
      <c r="C71" s="60"/>
      <c r="D71" s="60"/>
      <c r="E71" s="60"/>
      <c r="F71" s="60"/>
      <c r="G71" s="60"/>
      <c r="H71" s="60"/>
      <c r="I71" s="60"/>
      <c r="J71" s="61">
        <v>3034.1</v>
      </c>
      <c r="K71" s="62"/>
      <c r="L71" s="62"/>
      <c r="M71" s="61">
        <v>9213</v>
      </c>
      <c r="N71" s="39"/>
      <c r="O71" s="39"/>
      <c r="P71" s="39"/>
    </row>
    <row r="72" spans="1:16" ht="31.5">
      <c r="A72" s="73"/>
      <c r="B72" s="89" t="s">
        <v>70</v>
      </c>
      <c r="C72" s="60"/>
      <c r="D72" s="60"/>
      <c r="E72" s="60"/>
      <c r="F72" s="60"/>
      <c r="G72" s="60"/>
      <c r="H72" s="60"/>
      <c r="I72" s="60"/>
      <c r="J72" s="61">
        <v>108407.6</v>
      </c>
      <c r="K72" s="62"/>
      <c r="L72" s="62"/>
      <c r="M72" s="61">
        <v>260596.4</v>
      </c>
      <c r="N72" s="39"/>
      <c r="O72" s="39"/>
      <c r="P72" s="39"/>
    </row>
    <row r="73" spans="1:16" ht="15.75">
      <c r="A73" s="73"/>
      <c r="B73" s="80" t="s">
        <v>55</v>
      </c>
      <c r="C73" s="60"/>
      <c r="D73" s="60"/>
      <c r="E73" s="60"/>
      <c r="F73" s="60"/>
      <c r="G73" s="60"/>
      <c r="H73" s="60"/>
      <c r="I73" s="60"/>
      <c r="J73" s="61">
        <v>108407.6</v>
      </c>
      <c r="K73" s="62"/>
      <c r="L73" s="62"/>
      <c r="M73" s="61">
        <v>237543</v>
      </c>
      <c r="N73" s="39"/>
      <c r="O73" s="39"/>
      <c r="P73" s="39"/>
    </row>
    <row r="74" spans="1:16" ht="12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</row>
    <row r="75" spans="1:16" ht="12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</row>
    <row r="76" spans="1:16" ht="12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</row>
    <row r="77" spans="1:16" ht="12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</row>
    <row r="78" spans="1:16" ht="12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</row>
    <row r="79" spans="1:16" ht="12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</row>
    <row r="80" spans="1:16" ht="12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</row>
    <row r="81" spans="1:16" ht="12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</row>
    <row r="82" spans="1:16" ht="12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</row>
    <row r="83" spans="1:16" ht="12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</row>
    <row r="84" spans="1:16" ht="12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</row>
    <row r="85" spans="1:16" ht="12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</row>
    <row r="86" spans="1:16" ht="12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</row>
    <row r="87" spans="1:16" ht="12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</row>
    <row r="88" spans="1:16" ht="12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</row>
    <row r="89" spans="1:16" ht="12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</row>
    <row r="90" spans="1:16" ht="12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</row>
    <row r="91" spans="1:16" ht="12.7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</row>
    <row r="92" spans="1:16" ht="12.7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</row>
    <row r="93" spans="1:16" ht="12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</row>
    <row r="94" spans="1:16" ht="12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</row>
    <row r="95" spans="1:16" ht="12.7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</row>
    <row r="96" spans="1:16" ht="12.7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</row>
    <row r="97" spans="1:16" ht="12.7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</row>
    <row r="98" spans="1:16" ht="12.7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</row>
    <row r="99" spans="1:16" ht="12.7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</row>
    <row r="100" spans="1:16" ht="12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</row>
    <row r="101" spans="1:16" ht="12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</row>
    <row r="102" spans="1:16" ht="12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</row>
    <row r="103" spans="1:16" ht="12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</row>
    <row r="104" spans="1:16" ht="12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</row>
    <row r="105" spans="1:16" ht="12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</row>
    <row r="106" spans="1:16" ht="12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</row>
    <row r="107" spans="1:16" ht="12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</row>
    <row r="108" spans="1:16" ht="12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</row>
    <row r="109" spans="1:16" ht="12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</row>
    <row r="110" spans="1:16" ht="12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</row>
    <row r="111" spans="1:16" ht="12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</row>
    <row r="112" spans="1:16" ht="12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</row>
    <row r="113" spans="1:16" ht="12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</row>
    <row r="114" spans="1:16" ht="12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</row>
    <row r="115" spans="1:16" ht="12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</row>
    <row r="116" spans="1:16" ht="12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</row>
    <row r="117" spans="1:16" ht="12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</row>
    <row r="118" spans="1:16" ht="12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</row>
    <row r="119" spans="1:16" ht="12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</row>
    <row r="120" spans="1:16" ht="12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</row>
    <row r="121" spans="1:16" ht="12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</row>
    <row r="122" spans="1:16" ht="12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</row>
    <row r="123" spans="1:16" ht="12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</row>
    <row r="124" spans="1:16" ht="12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</row>
    <row r="125" spans="1:16" ht="12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</row>
    <row r="126" spans="1:16" ht="12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</row>
    <row r="127" spans="1:16" ht="12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</row>
    <row r="128" spans="1:16" ht="12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</row>
    <row r="129" spans="1:16" ht="12.7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</row>
    <row r="130" spans="1:16" ht="12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</row>
    <row r="131" spans="1:16" ht="12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</row>
    <row r="132" spans="1:16" ht="12.7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</row>
    <row r="133" spans="1:16" ht="12.7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</row>
    <row r="134" spans="1:16" ht="12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</row>
    <row r="135" spans="1:16" ht="12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</row>
    <row r="136" spans="1:16" ht="12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</row>
    <row r="137" spans="1:16" ht="12.7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</row>
    <row r="138" spans="1:16" ht="12.7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</row>
    <row r="139" spans="1:16" ht="12.7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</row>
    <row r="140" spans="1:16" ht="12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</row>
    <row r="141" spans="1:16" ht="12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</row>
    <row r="142" spans="1:16" ht="12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</row>
    <row r="143" spans="1:16" ht="12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</row>
    <row r="144" spans="1:16" ht="12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</row>
    <row r="145" spans="1:16" ht="12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</row>
    <row r="146" spans="1:16" ht="12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</row>
    <row r="147" spans="1:16" ht="12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</row>
    <row r="148" spans="1:16" ht="12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</row>
    <row r="149" spans="1:16" ht="12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</row>
    <row r="150" spans="1:16" ht="12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</row>
  </sheetData>
  <sheetProtection/>
  <mergeCells count="47">
    <mergeCell ref="B65:M65"/>
    <mergeCell ref="J45:J46"/>
    <mergeCell ref="J22:J23"/>
    <mergeCell ref="K22:K23"/>
    <mergeCell ref="A45:A46"/>
    <mergeCell ref="B45:B46"/>
    <mergeCell ref="E45:E46"/>
    <mergeCell ref="F45:F46"/>
    <mergeCell ref="K45:K46"/>
    <mergeCell ref="B22:B23"/>
    <mergeCell ref="E22:E23"/>
    <mergeCell ref="F22:F23"/>
    <mergeCell ref="G22:G23"/>
    <mergeCell ref="C20:C25"/>
    <mergeCell ref="B57:M57"/>
    <mergeCell ref="I14:I15"/>
    <mergeCell ref="G45:G46"/>
    <mergeCell ref="H45:H46"/>
    <mergeCell ref="I45:I46"/>
    <mergeCell ref="J14:J15"/>
    <mergeCell ref="K14:K15"/>
    <mergeCell ref="E2:M2"/>
    <mergeCell ref="E3:K3"/>
    <mergeCell ref="E4:K4"/>
    <mergeCell ref="A12:A13"/>
    <mergeCell ref="B12:B13"/>
    <mergeCell ref="D20:D25"/>
    <mergeCell ref="H22:H23"/>
    <mergeCell ref="I22:I23"/>
    <mergeCell ref="F14:F15"/>
    <mergeCell ref="G14:G15"/>
    <mergeCell ref="C12:C13"/>
    <mergeCell ref="D12:D13"/>
    <mergeCell ref="D14:D19"/>
    <mergeCell ref="A11:M11"/>
    <mergeCell ref="A20:A32"/>
    <mergeCell ref="B14:B15"/>
    <mergeCell ref="E14:E15"/>
    <mergeCell ref="A14:A19"/>
    <mergeCell ref="C14:C19"/>
    <mergeCell ref="H14:H15"/>
    <mergeCell ref="I7:M7"/>
    <mergeCell ref="H8:M8"/>
    <mergeCell ref="H9:M9"/>
    <mergeCell ref="H10:M10"/>
    <mergeCell ref="E12:K12"/>
    <mergeCell ref="M12:M13"/>
  </mergeCells>
  <printOptions/>
  <pageMargins left="1.1811023622047245" right="0.5905511811023623" top="0.3937007874015748" bottom="0.3937007874015748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I11" sqref="I11:I12"/>
    </sheetView>
  </sheetViews>
  <sheetFormatPr defaultColWidth="9.00390625" defaultRowHeight="12.75"/>
  <cols>
    <col min="1" max="1" width="4.25390625" style="0" customWidth="1"/>
    <col min="2" max="2" width="27.625" style="0" customWidth="1"/>
    <col min="3" max="4" width="7.875" style="0" customWidth="1"/>
    <col min="5" max="5" width="7.125" style="0" customWidth="1"/>
    <col min="6" max="6" width="7.875" style="0" customWidth="1"/>
    <col min="7" max="7" width="7.75390625" style="0" customWidth="1"/>
    <col min="8" max="8" width="8.125" style="0" customWidth="1"/>
    <col min="9" max="10" width="7.75390625" style="0" customWidth="1"/>
  </cols>
  <sheetData>
    <row r="1" spans="2:9" ht="12.75">
      <c r="B1" t="s">
        <v>34</v>
      </c>
      <c r="C1" s="21"/>
      <c r="D1" s="21"/>
      <c r="E1" s="21" t="s">
        <v>21</v>
      </c>
      <c r="F1" s="21"/>
      <c r="G1" s="21"/>
      <c r="H1" s="21"/>
      <c r="I1" s="21"/>
    </row>
    <row r="2" spans="3:10" ht="12.75">
      <c r="C2" s="112" t="s">
        <v>17</v>
      </c>
      <c r="D2" s="112"/>
      <c r="E2" s="112"/>
      <c r="F2" s="112"/>
      <c r="G2" s="112"/>
      <c r="H2" s="112"/>
      <c r="I2" s="112"/>
      <c r="J2" s="112"/>
    </row>
    <row r="3" spans="3:9" ht="12.75">
      <c r="C3" s="112" t="s">
        <v>18</v>
      </c>
      <c r="D3" s="112"/>
      <c r="E3" s="112"/>
      <c r="F3" s="112"/>
      <c r="G3" s="112"/>
      <c r="H3" s="112"/>
      <c r="I3" s="112"/>
    </row>
    <row r="4" spans="3:9" ht="12.75">
      <c r="C4" s="112" t="s">
        <v>22</v>
      </c>
      <c r="D4" s="112"/>
      <c r="E4" s="112"/>
      <c r="F4" s="112"/>
      <c r="G4" s="112"/>
      <c r="H4" s="112"/>
      <c r="I4" s="112"/>
    </row>
    <row r="6" ht="12.75" hidden="1"/>
    <row r="7" spans="1:10" ht="23.25" customHeight="1">
      <c r="A7" s="3"/>
      <c r="B7" s="136" t="s">
        <v>19</v>
      </c>
      <c r="C7" s="136"/>
      <c r="D7" s="136"/>
      <c r="E7" s="136"/>
      <c r="F7" s="136"/>
      <c r="G7" s="136"/>
      <c r="H7" s="136"/>
      <c r="I7" s="136"/>
      <c r="J7" s="136"/>
    </row>
    <row r="8" spans="2:10" ht="18.75" thickBot="1">
      <c r="B8" s="22" t="s">
        <v>20</v>
      </c>
      <c r="C8" s="22"/>
      <c r="D8" s="22"/>
      <c r="E8" s="22"/>
      <c r="F8" s="22"/>
      <c r="G8" s="22"/>
      <c r="H8" s="22"/>
      <c r="I8" s="22"/>
      <c r="J8" s="22"/>
    </row>
    <row r="9" spans="1:10" ht="46.5" customHeight="1" thickBot="1">
      <c r="A9" s="125" t="s">
        <v>1</v>
      </c>
      <c r="B9" s="125" t="s">
        <v>2</v>
      </c>
      <c r="C9" s="127" t="s">
        <v>3</v>
      </c>
      <c r="D9" s="127"/>
      <c r="E9" s="127"/>
      <c r="F9" s="127"/>
      <c r="G9" s="127"/>
      <c r="H9" s="127"/>
      <c r="I9" s="127"/>
      <c r="J9" s="137" t="s">
        <v>13</v>
      </c>
    </row>
    <row r="10" spans="1:10" ht="16.5" thickBot="1">
      <c r="A10" s="126"/>
      <c r="B10" s="126"/>
      <c r="C10" s="33">
        <v>2014</v>
      </c>
      <c r="D10" s="31">
        <v>2015</v>
      </c>
      <c r="E10" s="30">
        <v>2016</v>
      </c>
      <c r="F10" s="30">
        <v>2017</v>
      </c>
      <c r="G10" s="30">
        <v>2018</v>
      </c>
      <c r="H10" s="30">
        <v>2019</v>
      </c>
      <c r="I10" s="32">
        <v>2020</v>
      </c>
      <c r="J10" s="138"/>
    </row>
    <row r="11" spans="1:10" ht="48" customHeight="1">
      <c r="A11" s="128">
        <v>1</v>
      </c>
      <c r="B11" s="130" t="s">
        <v>4</v>
      </c>
      <c r="C11" s="133">
        <v>174.7</v>
      </c>
      <c r="D11" s="135">
        <f>400+128.9-128.9+62.5</f>
        <v>462.5</v>
      </c>
      <c r="E11" s="133">
        <v>150</v>
      </c>
      <c r="F11" s="133">
        <v>500</v>
      </c>
      <c r="G11" s="133">
        <v>250</v>
      </c>
      <c r="H11" s="133">
        <v>250</v>
      </c>
      <c r="I11" s="133">
        <v>250</v>
      </c>
      <c r="J11" s="29">
        <f>C11+D11+E11+F11+G11+H11+I11</f>
        <v>2037.2</v>
      </c>
    </row>
    <row r="12" spans="1:10" ht="12.75" hidden="1">
      <c r="A12" s="129"/>
      <c r="B12" s="131"/>
      <c r="C12" s="132"/>
      <c r="D12" s="115"/>
      <c r="E12" s="132"/>
      <c r="F12" s="132"/>
      <c r="G12" s="132"/>
      <c r="H12" s="132"/>
      <c r="I12" s="132"/>
      <c r="J12" s="19"/>
    </row>
    <row r="13" spans="1:10" ht="69" customHeight="1">
      <c r="A13" s="119">
        <v>2</v>
      </c>
      <c r="B13" s="7" t="s">
        <v>14</v>
      </c>
      <c r="C13" s="20">
        <v>204.9</v>
      </c>
      <c r="D13" s="18">
        <f aca="true" t="shared" si="0" ref="D13:I13">D17+D18</f>
        <v>278</v>
      </c>
      <c r="E13" s="18">
        <f t="shared" si="0"/>
        <v>200</v>
      </c>
      <c r="F13" s="18">
        <f t="shared" si="0"/>
        <v>150</v>
      </c>
      <c r="G13" s="18">
        <f t="shared" si="0"/>
        <v>350</v>
      </c>
      <c r="H13" s="18">
        <f t="shared" si="0"/>
        <v>350</v>
      </c>
      <c r="I13" s="18">
        <f t="shared" si="0"/>
        <v>350</v>
      </c>
      <c r="J13" s="19">
        <f aca="true" t="shared" si="1" ref="J13:J28">C13+D13+E13+F13+G13+H13+I13</f>
        <v>1882.9</v>
      </c>
    </row>
    <row r="14" spans="1:10" ht="16.5" customHeight="1" hidden="1" thickBot="1">
      <c r="A14" s="120"/>
      <c r="B14" s="8"/>
      <c r="C14" s="20"/>
      <c r="D14" s="18"/>
      <c r="E14" s="20"/>
      <c r="F14" s="20"/>
      <c r="G14" s="20"/>
      <c r="H14" s="20"/>
      <c r="I14" s="20"/>
      <c r="J14" s="19">
        <f t="shared" si="1"/>
        <v>0</v>
      </c>
    </row>
    <row r="15" spans="1:10" ht="15.75" customHeight="1" hidden="1">
      <c r="A15" s="120"/>
      <c r="B15" s="122" t="s">
        <v>5</v>
      </c>
      <c r="C15" s="123"/>
      <c r="D15" s="124"/>
      <c r="E15" s="123"/>
      <c r="F15" s="123"/>
      <c r="G15" s="123"/>
      <c r="H15" s="132"/>
      <c r="I15" s="132"/>
      <c r="J15" s="19">
        <f t="shared" si="1"/>
        <v>0</v>
      </c>
    </row>
    <row r="16" spans="1:10" ht="13.5" customHeight="1" hidden="1" thickBot="1">
      <c r="A16" s="120"/>
      <c r="B16" s="122"/>
      <c r="C16" s="123"/>
      <c r="D16" s="124"/>
      <c r="E16" s="123"/>
      <c r="F16" s="123"/>
      <c r="G16" s="123"/>
      <c r="H16" s="132"/>
      <c r="I16" s="132"/>
      <c r="J16" s="19">
        <f t="shared" si="1"/>
        <v>0</v>
      </c>
    </row>
    <row r="17" spans="1:10" ht="28.5" customHeight="1">
      <c r="A17" s="120"/>
      <c r="B17" s="8" t="s">
        <v>15</v>
      </c>
      <c r="C17" s="5">
        <v>204.9</v>
      </c>
      <c r="D17" s="4">
        <v>149</v>
      </c>
      <c r="E17" s="5">
        <v>120</v>
      </c>
      <c r="F17" s="5">
        <v>150</v>
      </c>
      <c r="G17" s="5">
        <v>350</v>
      </c>
      <c r="H17" s="20">
        <v>350</v>
      </c>
      <c r="I17" s="20">
        <v>350</v>
      </c>
      <c r="J17" s="19">
        <f t="shared" si="1"/>
        <v>1673.9</v>
      </c>
    </row>
    <row r="18" spans="1:10" ht="29.25" customHeight="1">
      <c r="A18" s="121"/>
      <c r="B18" s="8" t="s">
        <v>16</v>
      </c>
      <c r="C18" s="5"/>
      <c r="D18" s="4">
        <v>129</v>
      </c>
      <c r="E18" s="5">
        <v>80</v>
      </c>
      <c r="F18" s="5"/>
      <c r="G18" s="5"/>
      <c r="H18" s="20"/>
      <c r="I18" s="20"/>
      <c r="J18" s="19">
        <f t="shared" si="1"/>
        <v>209</v>
      </c>
    </row>
    <row r="19" spans="1:10" ht="15.75" hidden="1">
      <c r="A19" s="13"/>
      <c r="B19" s="6"/>
      <c r="C19" s="5"/>
      <c r="D19" s="4"/>
      <c r="E19" s="5"/>
      <c r="F19" s="5"/>
      <c r="G19" s="5"/>
      <c r="H19" s="20"/>
      <c r="I19" s="20"/>
      <c r="J19" s="19"/>
    </row>
    <row r="20" spans="1:10" ht="44.25" customHeight="1">
      <c r="A20" s="134">
        <v>3</v>
      </c>
      <c r="B20" s="131" t="s">
        <v>6</v>
      </c>
      <c r="C20" s="132">
        <v>452.8</v>
      </c>
      <c r="D20" s="115">
        <v>150</v>
      </c>
      <c r="E20" s="132">
        <v>150</v>
      </c>
      <c r="F20" s="132">
        <v>150</v>
      </c>
      <c r="G20" s="132">
        <v>400</v>
      </c>
      <c r="H20" s="132">
        <v>400</v>
      </c>
      <c r="I20" s="132">
        <v>400</v>
      </c>
      <c r="J20" s="19">
        <f t="shared" si="1"/>
        <v>2102.8</v>
      </c>
    </row>
    <row r="21" spans="1:10" ht="9" customHeight="1">
      <c r="A21" s="134"/>
      <c r="B21" s="131"/>
      <c r="C21" s="132"/>
      <c r="D21" s="115"/>
      <c r="E21" s="132"/>
      <c r="F21" s="132"/>
      <c r="G21" s="132"/>
      <c r="H21" s="132"/>
      <c r="I21" s="132"/>
      <c r="J21" s="19">
        <f t="shared" si="1"/>
        <v>0</v>
      </c>
    </row>
    <row r="22" spans="1:10" ht="36" customHeight="1">
      <c r="A22" s="14">
        <v>4</v>
      </c>
      <c r="B22" s="7" t="s">
        <v>7</v>
      </c>
      <c r="C22" s="20">
        <v>0</v>
      </c>
      <c r="D22" s="18"/>
      <c r="E22" s="20">
        <v>500</v>
      </c>
      <c r="F22" s="20">
        <v>496</v>
      </c>
      <c r="G22" s="20">
        <v>0</v>
      </c>
      <c r="H22" s="20">
        <v>0</v>
      </c>
      <c r="I22" s="20">
        <v>0</v>
      </c>
      <c r="J22" s="19">
        <f t="shared" si="1"/>
        <v>996</v>
      </c>
    </row>
    <row r="23" spans="1:10" ht="51.75" customHeight="1">
      <c r="A23" s="14">
        <v>5</v>
      </c>
      <c r="B23" s="7" t="s">
        <v>8</v>
      </c>
      <c r="C23" s="20">
        <v>0</v>
      </c>
      <c r="D23" s="18">
        <v>0</v>
      </c>
      <c r="E23" s="20">
        <v>0</v>
      </c>
      <c r="F23" s="20">
        <v>0</v>
      </c>
      <c r="G23" s="20">
        <v>100</v>
      </c>
      <c r="H23" s="20">
        <v>100</v>
      </c>
      <c r="I23" s="20">
        <v>100</v>
      </c>
      <c r="J23" s="19">
        <f t="shared" si="1"/>
        <v>300</v>
      </c>
    </row>
    <row r="24" spans="1:10" ht="80.25" customHeight="1">
      <c r="A24" s="14">
        <v>6</v>
      </c>
      <c r="B24" s="7" t="s">
        <v>9</v>
      </c>
      <c r="C24" s="20">
        <v>0</v>
      </c>
      <c r="D24" s="18">
        <v>0</v>
      </c>
      <c r="E24" s="20">
        <v>0</v>
      </c>
      <c r="F24" s="20">
        <v>0</v>
      </c>
      <c r="G24" s="20">
        <v>600</v>
      </c>
      <c r="H24" s="20">
        <v>600</v>
      </c>
      <c r="I24" s="20">
        <v>600</v>
      </c>
      <c r="J24" s="19">
        <f t="shared" si="1"/>
        <v>1800</v>
      </c>
    </row>
    <row r="25" spans="1:10" ht="49.5" customHeight="1">
      <c r="A25" s="14">
        <v>7</v>
      </c>
      <c r="B25" s="7" t="s">
        <v>10</v>
      </c>
      <c r="C25" s="20">
        <v>0</v>
      </c>
      <c r="D25" s="18">
        <v>0</v>
      </c>
      <c r="E25" s="20">
        <v>0</v>
      </c>
      <c r="F25" s="20">
        <v>0</v>
      </c>
      <c r="G25" s="20">
        <v>250</v>
      </c>
      <c r="H25" s="20">
        <v>250</v>
      </c>
      <c r="I25" s="20">
        <v>250</v>
      </c>
      <c r="J25" s="19">
        <f t="shared" si="1"/>
        <v>750</v>
      </c>
    </row>
    <row r="26" spans="1:10" ht="40.5" customHeight="1" thickBot="1">
      <c r="A26" s="12">
        <v>8</v>
      </c>
      <c r="B26" s="15" t="s">
        <v>11</v>
      </c>
      <c r="C26" s="23">
        <v>0</v>
      </c>
      <c r="D26" s="24">
        <v>0</v>
      </c>
      <c r="E26" s="23">
        <v>0</v>
      </c>
      <c r="F26" s="23">
        <v>0</v>
      </c>
      <c r="G26" s="23">
        <v>1500</v>
      </c>
      <c r="H26" s="23">
        <v>1500</v>
      </c>
      <c r="I26" s="23">
        <v>1500</v>
      </c>
      <c r="J26" s="25">
        <f t="shared" si="1"/>
        <v>4500</v>
      </c>
    </row>
    <row r="27" spans="1:11" ht="28.5" customHeight="1" thickBot="1">
      <c r="A27" s="16"/>
      <c r="B27" s="17" t="s">
        <v>12</v>
      </c>
      <c r="C27" s="26">
        <f aca="true" t="shared" si="2" ref="C27:I27">C11+C13+C20+C22+C23+C24+C25+C26</f>
        <v>832.4000000000001</v>
      </c>
      <c r="D27" s="27">
        <f t="shared" si="2"/>
        <v>890.5</v>
      </c>
      <c r="E27" s="26">
        <f t="shared" si="2"/>
        <v>1000</v>
      </c>
      <c r="F27" s="26">
        <f t="shared" si="2"/>
        <v>1296</v>
      </c>
      <c r="G27" s="26">
        <f t="shared" si="2"/>
        <v>3450</v>
      </c>
      <c r="H27" s="26">
        <f t="shared" si="2"/>
        <v>3450</v>
      </c>
      <c r="I27" s="26">
        <f t="shared" si="2"/>
        <v>3450</v>
      </c>
      <c r="J27" s="28">
        <f t="shared" si="1"/>
        <v>14368.9</v>
      </c>
      <c r="K27" s="9"/>
    </row>
    <row r="28" spans="1:10" ht="16.5" hidden="1" thickBot="1">
      <c r="A28" s="1"/>
      <c r="B28" s="2" t="s">
        <v>12</v>
      </c>
      <c r="C28" s="10">
        <v>832.4</v>
      </c>
      <c r="D28" s="10">
        <v>1196</v>
      </c>
      <c r="E28" s="10">
        <v>1296</v>
      </c>
      <c r="F28" s="10">
        <v>1296</v>
      </c>
      <c r="G28" s="10">
        <v>3450</v>
      </c>
      <c r="H28" s="10">
        <v>3450</v>
      </c>
      <c r="I28" s="10">
        <v>3450</v>
      </c>
      <c r="J28" s="11">
        <f t="shared" si="1"/>
        <v>14970.4</v>
      </c>
    </row>
  </sheetData>
  <sheetProtection/>
  <mergeCells count="35">
    <mergeCell ref="F15:F16"/>
    <mergeCell ref="C11:C12"/>
    <mergeCell ref="D11:D12"/>
    <mergeCell ref="E11:E12"/>
    <mergeCell ref="F11:F12"/>
    <mergeCell ref="B7:J7"/>
    <mergeCell ref="J9:J10"/>
    <mergeCell ref="C3:I3"/>
    <mergeCell ref="C4:I4"/>
    <mergeCell ref="C2:J2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G11:G12"/>
    <mergeCell ref="H11:H12"/>
    <mergeCell ref="I11:I12"/>
    <mergeCell ref="G15:G16"/>
    <mergeCell ref="H15:H16"/>
    <mergeCell ref="I15:I16"/>
    <mergeCell ref="A13:A18"/>
    <mergeCell ref="B15:B16"/>
    <mergeCell ref="C15:C16"/>
    <mergeCell ref="D15:D16"/>
    <mergeCell ref="E15:E16"/>
    <mergeCell ref="A9:A10"/>
    <mergeCell ref="B9:B10"/>
    <mergeCell ref="C9:I9"/>
    <mergeCell ref="A11:A12"/>
    <mergeCell ref="B11:B1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2018-03-16T12:00:27Z</cp:lastPrinted>
  <dcterms:created xsi:type="dcterms:W3CDTF">2015-10-13T06:52:14Z</dcterms:created>
  <dcterms:modified xsi:type="dcterms:W3CDTF">2019-10-22T10:28:44Z</dcterms:modified>
  <cp:category/>
  <cp:version/>
  <cp:contentType/>
  <cp:contentStatus/>
</cp:coreProperties>
</file>