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<sst xmlns="http://schemas.openxmlformats.org/spreadsheetml/2006/main" count="688" uniqueCount="276">
  <si>
    <t>(рублей)</t>
  </si>
  <si>
    <t>Наименование</t>
  </si>
  <si>
    <t>Целевая статья</t>
  </si>
  <si>
    <t>Группы и подгруппы видов расходов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</si>
  <si>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 </t>
  </si>
  <si>
    <t>Муниципальная программа "Безопасный город" муниципального образования городское поселение "Город Малоярославец" на 2014-2020 годы"</t>
  </si>
  <si>
    <t>02 0 00 00000</t>
  </si>
  <si>
    <t>02 0 01 00000</t>
  </si>
  <si>
    <t>02 0 01 00460</t>
  </si>
  <si>
    <t>200</t>
  </si>
  <si>
    <t>240</t>
  </si>
  <si>
    <t>02 0 02 00000</t>
  </si>
  <si>
    <t>02 0 02 00790</t>
  </si>
  <si>
    <t>600</t>
  </si>
  <si>
    <t>630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</si>
  <si>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</si>
  <si>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</si>
  <si>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>03 0 01 00000</t>
  </si>
  <si>
    <t>03 0 01 00470</t>
  </si>
  <si>
    <t>300</t>
  </si>
  <si>
    <t>310</t>
  </si>
  <si>
    <t>360</t>
  </si>
  <si>
    <t>03 0 01 00480</t>
  </si>
  <si>
    <t>800</t>
  </si>
  <si>
    <t>810</t>
  </si>
  <si>
    <t>03 0 01 00490</t>
  </si>
  <si>
    <t>03 0 01 00800</t>
  </si>
  <si>
    <t>500</t>
  </si>
  <si>
    <t>540</t>
  </si>
  <si>
    <t>03 0 02 00000</t>
  </si>
  <si>
    <t>03 0 02 00780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</si>
  <si>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</si>
  <si>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</si>
  <si>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>04 0 01 00000</t>
  </si>
  <si>
    <t>04 0 01 00510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</si>
  <si>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</si>
  <si>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07 0 00 00000</t>
  </si>
  <si>
    <t>07 0 01 00000</t>
  </si>
  <si>
    <t>07 0 01 00550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</si>
  <si>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</si>
  <si>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08 0 00 00000</t>
  </si>
  <si>
    <t>08 0 01 00000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</si>
  <si>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</si>
  <si>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</si>
  <si>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09 0 00 00000</t>
  </si>
  <si>
    <t>09 0 01 00000</t>
  </si>
  <si>
    <t>09 0 01 00580</t>
  </si>
  <si>
    <t>09 0 02 00000</t>
  </si>
  <si>
    <t>09 0 02 00760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</si>
  <si>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</si>
  <si>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</si>
  <si>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>10 0 01 00000</t>
  </si>
  <si>
    <t>10 0 01 00650</t>
  </si>
  <si>
    <t>700</t>
  </si>
  <si>
    <t>730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</si>
  <si>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</si>
  <si>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11 0 00 00000</t>
  </si>
  <si>
    <t>11 1 00 00000</t>
  </si>
  <si>
    <t>11 1 01 00000</t>
  </si>
  <si>
    <t>11 1 01 00590</t>
  </si>
  <si>
    <t>100</t>
  </si>
  <si>
    <t>110</t>
  </si>
  <si>
    <t>11 1 01 00600</t>
  </si>
  <si>
    <t>610</t>
  </si>
  <si>
    <t>11 2 00 00000</t>
  </si>
  <si>
    <t>11 2 01 00000</t>
  </si>
  <si>
    <t>11 2 01 00590</t>
  </si>
  <si>
    <t>850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</si>
  <si>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</si>
  <si>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</si>
  <si>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</si>
  <si>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</si>
  <si>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</si>
  <si>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</si>
  <si>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</si>
  <si>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</si>
  <si>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</si>
  <si>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Муниципальная программа "Чистая вода в муниципальном образовании городское поселение "Город Малоярославец" на 2014-2020 годы"</t>
  </si>
  <si>
    <t>12 0 00 00000</t>
  </si>
  <si>
    <t>12 0 01 00000</t>
  </si>
  <si>
    <t>12 0 01 00580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</si>
  <si>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</si>
  <si>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13 0 00 00000</t>
  </si>
  <si>
    <t>13 0 01 00000</t>
  </si>
  <si>
    <t>13 0 01 00600</t>
  </si>
  <si>
    <t>13 0 01 00620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</si>
  <si>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</si>
  <si>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</si>
  <si>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>14 0 01 00000</t>
  </si>
  <si>
    <t>14 0 01 00720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</si>
  <si>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</si>
  <si>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15 0 00 00000</t>
  </si>
  <si>
    <t>15 0 01 00000</t>
  </si>
  <si>
    <t>15 0 01 00630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</si>
  <si>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</si>
  <si>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16 0 00 00000</t>
  </si>
  <si>
    <t>16 0 01 00000</t>
  </si>
  <si>
    <t>16 0 01 00660</t>
  </si>
  <si>
    <t>16 0 01 00670</t>
  </si>
  <si>
    <t>16 0 01 00680</t>
  </si>
  <si>
    <t>16 0 01 00690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</si>
  <si>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</si>
  <si>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17 0 00 00000</t>
  </si>
  <si>
    <t>17 0 01 00000</t>
  </si>
  <si>
    <t>17 0 01 00700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</si>
  <si>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</si>
  <si>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19 0 00 00000</t>
  </si>
  <si>
    <t>19 0 01 00000</t>
  </si>
  <si>
    <t>19 0 01 00520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</si>
  <si>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</si>
  <si>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</si>
  <si>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>20 0 01 00000</t>
  </si>
  <si>
    <t>20 0 01 00400</t>
  </si>
  <si>
    <t>120</t>
  </si>
  <si>
    <t>20 0 01 00430</t>
  </si>
  <si>
    <t>20 0 01 00450</t>
  </si>
  <si>
    <t>20 0 02 00000</t>
  </si>
  <si>
    <t>20 0 02 00400</t>
  </si>
  <si>
    <t>20 0 02 00420</t>
  </si>
  <si>
    <t>20 0 03 00000</t>
  </si>
  <si>
    <t>20 0 03 00040</t>
  </si>
  <si>
    <t>20 0 04 00000</t>
  </si>
  <si>
    <t>20 0 04 00740</t>
  </si>
  <si>
    <t>20 0 05 00000</t>
  </si>
  <si>
    <t>20 0 05 00730</t>
  </si>
  <si>
    <t>870</t>
  </si>
  <si>
    <t>20 0 06 00000</t>
  </si>
  <si>
    <t>20 0 06 00710</t>
  </si>
  <si>
    <t>20 0 08 00000</t>
  </si>
  <si>
    <t>20 0 08 00840</t>
  </si>
  <si>
    <t>20 0 09 00000</t>
  </si>
  <si>
    <t>20 0 09 00860</t>
  </si>
  <si>
    <t>21 0 00 00000</t>
  </si>
  <si>
    <t>21 0 01 00000</t>
  </si>
  <si>
    <t>21 0 01 00850</t>
  </si>
  <si>
    <t>Муниципальная программа "Формирование современной городской среды на территории МО ГП "Город Малоярославец" на 2018-2022 годы</t>
  </si>
  <si>
    <t>21 0 01 L5550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</si>
  <si>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</si>
  <si>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</si>
  <si>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</si>
  <si>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</si>
  <si>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"Охрана общественного порядка"</t>
  </si>
  <si>
    <t>Охрана общественного порядка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</si>
  <si>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</si>
  <si>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</si>
  <si>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</si>
  <si>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</si>
  <si>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</si>
  <si>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</si>
  <si>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</si>
  <si>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Компенсация возмещения затрат за льготный проезд отдельных категорий граждан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</si>
  <si>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</si>
  <si>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</si>
  <si>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капитального ремонта индивидуальных жилых домов инвалидов и участников Великой Отечественной войны</t>
  </si>
  <si>
    <t>Межбюджетные трансферты на 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</si>
  <si>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</si>
  <si>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</si>
  <si>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Основное мероприятие "Социальная поддержка граждан"</t>
  </si>
  <si>
    <t>Доплаты к пенсиям государственных и муниципальных служащих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</si>
  <si>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</si>
  <si>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</si>
  <si>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</si>
  <si>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</si>
  <si>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АДМИНИСТРАЦИЯ МУНИЦИПАЛЬНОГО ОБРАЗОВАНИЯ ГОРОДСКОЕ ПОСЕЛЕНИЕ "ГОРОД МАЛОЯРОСЛАВЕЦ" ВСЕГО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</si>
  <si>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</si>
  <si>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</si>
  <si>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</si>
  <si>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</si>
  <si>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</si>
  <si>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</si>
  <si>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</si>
  <si>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</si>
  <si>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</si>
  <si>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</si>
  <si>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</si>
  <si>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</si>
  <si>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</si>
  <si>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</si>
  <si>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</si>
  <si>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</si>
  <si>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</si>
  <si>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</si>
  <si>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Уплата налогов, сборов и иных платежей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</si>
  <si>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</si>
  <si>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</si>
  <si>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</si>
  <si>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</si>
  <si>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</si>
  <si>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</si>
  <si>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</si>
  <si>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</si>
  <si>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Реализация мероприятий в рамках муниципальной программы "Формирование современной городской среды"</t>
  </si>
  <si>
    <t>Основное мероприятие "Благоустройство территорий муниципального образования МО ГП "Город Малоярославец"</t>
  </si>
  <si>
    <t>Поддержка малого и среднего предпринимательства</t>
  </si>
  <si>
    <t>Основное мероприятие "Осуществление мер поддержки и развития малого и среднего предпринимательства"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</si>
  <si>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</si>
  <si>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</si>
  <si>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Оказание поддержки в сфере средств массовой информации</t>
  </si>
  <si>
    <t>Основное мероприятие "Мероприятия в сфере информационной политики"</t>
  </si>
  <si>
    <t>Резервные средства</t>
  </si>
  <si>
    <t>Резервный фонд Администрации муниципального образования "Город Малоярославец"</t>
  </si>
  <si>
    <t>Основное мероприятие "Управление резервным фондом для исполнения расходных обязательств"</t>
  </si>
  <si>
    <t>Выполнение других обязательств государства</t>
  </si>
  <si>
    <t>Основное мероприятие "Выполнение других обязательств государства"</t>
  </si>
  <si>
    <t>Расходы на выплаты персоналу государственных (муниципальных) органов</t>
  </si>
  <si>
    <t>Центральный аппарат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</si>
  <si>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</si>
  <si>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</si>
  <si>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</si>
  <si>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</si>
  <si>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</si>
  <si>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</si>
  <si>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</si>
  <si>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</si>
  <si>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Мероприятия по благоустройству городского поселения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</si>
  <si>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</si>
  <si>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</si>
  <si>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Организация и содержание мест захоронения</t>
  </si>
  <si>
    <t>Озеленение</t>
  </si>
  <si>
    <t>Уличное освещение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</si>
  <si>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</si>
  <si>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Проведение мероприятий в сфере туризма</t>
  </si>
  <si>
    <t>Основное мероприятие "Определение и поддержка приоритетных направлений туристской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</si>
  <si>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</si>
  <si>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Основное мероприятие "Развитие градостроительной деятельности"</t>
  </si>
  <si>
    <t>Оказание поддержки физкультурно-спортивным организациям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</si>
  <si>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</si>
  <si>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</si>
  <si>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</si>
  <si>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</si>
  <si>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 xml:space="preserve"> "Город Малоярославец" на 2018 год и   </t>
  </si>
  <si>
    <t xml:space="preserve">на плановый период 2019 и 2020 годов"   </t>
  </si>
  <si>
    <t>Глава муниципального образования                                                       О.А.Жукова</t>
  </si>
  <si>
    <t>Поправки                                          (+ -)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</si>
  <si>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</si>
  <si>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Основное мероприятие "Развитие физической культуры и спорта"</t>
  </si>
  <si>
    <t>Бюджетные ассигнования с учетом поправок
 на 2018 год</t>
  </si>
  <si>
    <t>Расходы, связанные с подготовкой и проведением выборов</t>
  </si>
  <si>
    <t>20 0 04 00870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</si>
  <si>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 "Город Малоярославец" качественными коммунальными услугами"</t>
  </si>
  <si>
    <t xml:space="preserve">Основное мероприятие "Повышение качества и надежности обеспечения населения  муниципального образования городское поселение  "Город Малоярославец" коммунальными услугами"
</t>
  </si>
  <si>
    <t>18 0 00 00000</t>
  </si>
  <si>
    <t>18 0 01 00000</t>
  </si>
  <si>
    <t>18 0 01 00880</t>
  </si>
  <si>
    <t>Приложение № 3</t>
  </si>
  <si>
    <t>Софинансирование на увеличение уставного фонда унитарного муниципального предприятия "КЭ и ТС" для расчетов за топливно-энергетические ресурсы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</si>
  <si>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на увеличение уставного фонда унитарного муниципального предприятия для расчетов за топливно-энергетические ресурсы</t>
  </si>
  <si>
    <t>18 0 01 00150</t>
  </si>
  <si>
    <t>Социальные выплаты гражданам, кроме публичных нормативных социальных выплат</t>
  </si>
  <si>
    <t>320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</si>
  <si>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</si>
  <si>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</si>
  <si>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20 0 07 00000</t>
  </si>
  <si>
    <t>20 0 07 00530</t>
  </si>
  <si>
    <t>Совершенствование и развитие сети автомобильных дорог</t>
  </si>
  <si>
    <t>19 0 01 04090</t>
  </si>
  <si>
    <t>Исполнение судебных актов</t>
  </si>
  <si>
    <t>830</t>
  </si>
  <si>
    <t>Закупка товаров, работ и услуг для обеспечения государственных (муниципальных) нужд (область)</t>
  </si>
  <si>
    <t>21 0 01 00250</t>
  </si>
  <si>
    <t>Благоустройство общественных территорий</t>
  </si>
  <si>
    <t xml:space="preserve">Бюджетные ассигнования на 2018 год утвержденные Решением Городской Думы  от 21.12.2017 года № 266 (в редакции Решений от 25.01.2018 № 277, от 15.02.2018 № 286, от 22.03.2018 № 298, от 26.04.2018 № 302) </t>
  </si>
  <si>
    <t>21 0 01 R5550</t>
  </si>
  <si>
    <t>08 0 01 86230</t>
  </si>
  <si>
    <t>Реализация мероприятий в области земельных отношений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</si>
  <si>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</si>
  <si>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15 0 01 04410</t>
  </si>
  <si>
    <t>21 0 01 85550</t>
  </si>
  <si>
    <t>Закупка товаров, работ и услуг для обеспечения государственных (муниципальных) нужд (местный бюджет)</t>
  </si>
  <si>
    <r>
      <t xml:space="preserve">Иные закупки товаров, работ и услуг для обеспечения государственных (муниципальных) нужд  </t>
    </r>
    <r>
      <rPr>
        <b/>
        <sz val="10"/>
        <color indexed="8"/>
        <rFont val="Times New Roman"/>
        <family val="1"/>
      </rPr>
      <t>(местный бюджет)</t>
    </r>
  </si>
  <si>
    <r>
      <t xml:space="preserve">Иные закупки товаров, работ и услуг для обеспечения государственных (муниципальных) нужд </t>
    </r>
    <r>
      <rPr>
        <b/>
        <sz val="10"/>
        <color indexed="8"/>
        <rFont val="Times New Roman"/>
        <family val="1"/>
      </rPr>
      <t>(областные средства)</t>
    </r>
  </si>
  <si>
    <t>12 0 01 89040</t>
  </si>
  <si>
    <t>Мероприятия, направленные на развитие водохозяйственного комплекса в Калужской области</t>
  </si>
  <si>
    <t>Мероприятия, направленные на энергосбережение и повышение энергоэффективности в Калужской области</t>
  </si>
  <si>
    <t>09 0 01 89110</t>
  </si>
  <si>
    <t xml:space="preserve"> от 16 августа  2018 года №328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</si>
</sst>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58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8.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0" borderId="1">
      <alignment horizontal="center" vertical="center" wrapText="1"/>
      <protection/>
    </xf>
    <xf numFmtId="0" fontId="36" fillId="0" borderId="2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37" fillId="20" borderId="0">
      <alignment/>
      <protection/>
    </xf>
    <xf numFmtId="0" fontId="37" fillId="0" borderId="0">
      <alignment horizontal="left" vertical="top"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20" borderId="3">
      <alignment/>
      <protection/>
    </xf>
    <xf numFmtId="0" fontId="37" fillId="0" borderId="1">
      <alignment horizontal="center" vertical="center" wrapText="1"/>
      <protection/>
    </xf>
    <xf numFmtId="0" fontId="37" fillId="0" borderId="2">
      <alignment/>
      <protection/>
    </xf>
    <xf numFmtId="0" fontId="37" fillId="0" borderId="1">
      <alignment horizontal="center" vertical="center" shrinkToFit="1"/>
      <protection/>
    </xf>
    <xf numFmtId="0" fontId="37" fillId="20" borderId="4">
      <alignment/>
      <protection/>
    </xf>
    <xf numFmtId="0" fontId="36" fillId="0" borderId="1">
      <alignment horizontal="left"/>
      <protection/>
    </xf>
    <xf numFmtId="4" fontId="36" fillId="21" borderId="1">
      <alignment horizontal="right" vertical="top" shrinkToFit="1"/>
      <protection/>
    </xf>
    <xf numFmtId="0" fontId="37" fillId="20" borderId="5">
      <alignment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49" fontId="37" fillId="0" borderId="1">
      <alignment horizontal="left" vertical="top" wrapText="1"/>
      <protection/>
    </xf>
    <xf numFmtId="4" fontId="37" fillId="22" borderId="1">
      <alignment horizontal="right" vertical="top" shrinkToFit="1"/>
      <protection/>
    </xf>
    <xf numFmtId="0" fontId="37" fillId="20" borderId="5">
      <alignment horizontal="center"/>
      <protection/>
    </xf>
    <xf numFmtId="0" fontId="37" fillId="20" borderId="0">
      <alignment horizontal="center"/>
      <protection/>
    </xf>
    <xf numFmtId="4" fontId="37" fillId="0" borderId="1">
      <alignment horizontal="right" vertical="top" shrinkToFit="1"/>
      <protection/>
    </xf>
    <xf numFmtId="49" fontId="36" fillId="0" borderId="1">
      <alignment horizontal="left" vertical="top" wrapText="1"/>
      <protection/>
    </xf>
    <xf numFmtId="0" fontId="37" fillId="20" borderId="0">
      <alignment horizontal="left"/>
      <protection/>
    </xf>
    <xf numFmtId="4" fontId="37" fillId="0" borderId="2">
      <alignment horizontal="right" shrinkToFit="1"/>
      <protection/>
    </xf>
    <xf numFmtId="4" fontId="37" fillId="0" borderId="0">
      <alignment horizontal="right" shrinkToFit="1"/>
      <protection/>
    </xf>
    <xf numFmtId="0" fontId="37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12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6" fillId="0" borderId="0">
      <alignment/>
      <protection/>
    </xf>
    <xf numFmtId="0" fontId="2" fillId="33" borderId="0">
      <alignment/>
      <protection/>
    </xf>
    <xf numFmtId="0" fontId="50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37" borderId="15" xfId="89" applyFont="1" applyFill="1" applyBorder="1" applyAlignment="1">
      <alignment horizontal="center" vertical="center" wrapText="1"/>
      <protection/>
    </xf>
    <xf numFmtId="0" fontId="3" fillId="37" borderId="16" xfId="89" applyFont="1" applyFill="1" applyBorder="1" applyAlignment="1">
      <alignment/>
      <protection/>
    </xf>
    <xf numFmtId="0" fontId="5" fillId="37" borderId="16" xfId="89" applyFont="1" applyFill="1" applyBorder="1" applyAlignment="1">
      <alignment horizontal="right"/>
      <protection/>
    </xf>
    <xf numFmtId="49" fontId="56" fillId="0" borderId="1" xfId="45" applyNumberFormat="1" applyFont="1" applyBorder="1" applyAlignment="1" applyProtection="1">
      <alignment horizontal="left" vertical="top" wrapText="1"/>
      <protection/>
    </xf>
    <xf numFmtId="49" fontId="56" fillId="0" borderId="1" xfId="49" applyNumberFormat="1" applyFont="1" applyFill="1" applyAlignment="1" applyProtection="1">
      <alignment horizontal="center" vertical="top" wrapText="1"/>
      <protection/>
    </xf>
    <xf numFmtId="0" fontId="4" fillId="37" borderId="17" xfId="89" applyFont="1" applyFill="1" applyBorder="1" applyAlignment="1">
      <alignment horizontal="center" vertical="center" shrinkToFit="1"/>
      <protection/>
    </xf>
    <xf numFmtId="49" fontId="4" fillId="37" borderId="17" xfId="89" applyNumberFormat="1" applyFont="1" applyFill="1" applyBorder="1" applyAlignment="1">
      <alignment horizontal="left" vertical="center" wrapText="1" shrinkToFit="1"/>
      <protection/>
    </xf>
    <xf numFmtId="49" fontId="57" fillId="0" borderId="18" xfId="44" applyNumberFormat="1" applyFont="1" applyBorder="1" applyAlignment="1" applyProtection="1">
      <alignment horizontal="left" vertical="top" wrapText="1"/>
      <protection/>
    </xf>
    <xf numFmtId="49" fontId="57" fillId="0" borderId="18" xfId="48" applyNumberFormat="1" applyFont="1" applyFill="1" applyBorder="1" applyAlignment="1" applyProtection="1">
      <alignment horizontal="center" vertical="top" wrapText="1"/>
      <protection/>
    </xf>
    <xf numFmtId="49" fontId="56" fillId="0" borderId="1" xfId="45" applyNumberFormat="1" applyFont="1" applyBorder="1" applyAlignment="1" applyProtection="1">
      <alignment horizontal="left" vertical="top" wrapText="1"/>
      <protection/>
    </xf>
    <xf numFmtId="49" fontId="56" fillId="0" borderId="1" xfId="49" applyNumberFormat="1" applyFont="1" applyFill="1" applyAlignment="1" applyProtection="1">
      <alignment horizontal="center" vertical="top" wrapText="1"/>
      <protection/>
    </xf>
    <xf numFmtId="4" fontId="56" fillId="35" borderId="19" xfId="57" applyNumberFormat="1" applyFont="1" applyFill="1" applyBorder="1" applyAlignment="1" applyProtection="1">
      <alignment horizontal="right" vertical="top" shrinkToFit="1"/>
      <protection/>
    </xf>
    <xf numFmtId="4" fontId="7" fillId="35" borderId="17" xfId="0" applyNumberFormat="1" applyFont="1" applyFill="1" applyBorder="1" applyAlignment="1">
      <alignment vertical="top"/>
    </xf>
    <xf numFmtId="49" fontId="57" fillId="0" borderId="1" xfId="44" applyNumberFormat="1" applyFont="1" applyBorder="1" applyAlignment="1" applyProtection="1">
      <alignment horizontal="left" vertical="top" wrapText="1"/>
      <protection/>
    </xf>
    <xf numFmtId="49" fontId="57" fillId="0" borderId="1" xfId="48" applyNumberFormat="1" applyFont="1" applyFill="1" applyBorder="1" applyAlignment="1" applyProtection="1">
      <alignment horizontal="center" vertical="top" wrapText="1"/>
      <protection/>
    </xf>
    <xf numFmtId="4" fontId="8" fillId="0" borderId="17" xfId="0" applyNumberFormat="1" applyFont="1" applyBorder="1" applyAlignment="1">
      <alignment vertical="top"/>
    </xf>
    <xf numFmtId="49" fontId="57" fillId="0" borderId="1" xfId="45" applyNumberFormat="1" applyFont="1" applyBorder="1" applyAlignment="1" applyProtection="1">
      <alignment horizontal="left" vertical="top" wrapText="1"/>
      <protection/>
    </xf>
    <xf numFmtId="49" fontId="57" fillId="0" borderId="1" xfId="49" applyNumberFormat="1" applyFont="1" applyFill="1" applyAlignment="1" applyProtection="1">
      <alignment horizontal="center" vertical="top" wrapText="1"/>
      <protection/>
    </xf>
    <xf numFmtId="4" fontId="57" fillId="0" borderId="19" xfId="57" applyNumberFormat="1" applyFont="1" applyBorder="1" applyAlignment="1" applyProtection="1">
      <alignment horizontal="right" vertical="top" shrinkToFit="1"/>
      <protection/>
    </xf>
    <xf numFmtId="4" fontId="4" fillId="37" borderId="20" xfId="89" applyNumberFormat="1" applyFont="1" applyFill="1" applyBorder="1" applyAlignment="1">
      <alignment horizontal="right" vertical="top" shrinkToFit="1"/>
      <protection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Fill="1" applyAlignment="1">
      <alignment horizontal="right" vertical="center"/>
    </xf>
    <xf numFmtId="0" fontId="9" fillId="0" borderId="21" xfId="0" applyFont="1" applyFill="1" applyBorder="1" applyAlignment="1">
      <alignment horizontal="center" vertical="center" wrapText="1"/>
    </xf>
    <xf numFmtId="0" fontId="5" fillId="37" borderId="17" xfId="89" applyFont="1" applyFill="1" applyBorder="1" applyAlignment="1">
      <alignment horizontal="center" vertical="center" wrapText="1"/>
      <protection/>
    </xf>
    <xf numFmtId="49" fontId="57" fillId="0" borderId="1" xfId="52" applyNumberFormat="1" applyFont="1" applyFill="1" applyBorder="1" applyAlignment="1" applyProtection="1">
      <alignment horizontal="left" vertical="top" wrapText="1"/>
      <protection/>
    </xf>
    <xf numFmtId="49" fontId="56" fillId="0" borderId="1" xfId="52" applyNumberFormat="1" applyFont="1" applyFill="1" applyBorder="1" applyAlignment="1" applyProtection="1">
      <alignment horizontal="left" vertical="top" wrapText="1"/>
      <protection/>
    </xf>
    <xf numFmtId="49" fontId="57" fillId="0" borderId="1" xfId="58" applyFont="1" applyAlignment="1" applyProtection="1">
      <alignment horizontal="center" vertical="top" wrapText="1"/>
      <protection/>
    </xf>
    <xf numFmtId="49" fontId="57" fillId="0" borderId="19" xfId="58" applyFont="1" applyBorder="1" applyAlignment="1" applyProtection="1">
      <alignment horizontal="center" vertical="top" wrapText="1"/>
      <protection/>
    </xf>
    <xf numFmtId="4" fontId="8" fillId="0" borderId="17" xfId="60" applyNumberFormat="1" applyFont="1" applyFill="1" applyBorder="1" applyAlignment="1" applyProtection="1">
      <alignment horizontal="right" vertical="top" shrinkToFit="1"/>
      <protection/>
    </xf>
    <xf numFmtId="4" fontId="7" fillId="0" borderId="17" xfId="60" applyNumberFormat="1" applyFont="1" applyFill="1" applyBorder="1" applyAlignment="1" applyProtection="1">
      <alignment horizontal="right" vertical="top" shrinkToFit="1"/>
      <protection/>
    </xf>
    <xf numFmtId="49" fontId="56" fillId="0" borderId="1" xfId="58" applyFont="1" applyAlignment="1" applyProtection="1">
      <alignment horizontal="center" vertical="top" wrapText="1"/>
      <protection/>
    </xf>
    <xf numFmtId="49" fontId="56" fillId="0" borderId="19" xfId="58" applyFont="1" applyBorder="1" applyAlignment="1" applyProtection="1">
      <alignment horizontal="center" vertical="top" wrapText="1"/>
      <protection/>
    </xf>
    <xf numFmtId="4" fontId="7" fillId="35" borderId="17" xfId="60" applyNumberFormat="1" applyFont="1" applyFill="1" applyBorder="1" applyAlignment="1" applyProtection="1">
      <alignment horizontal="right" vertical="top" shrinkToFit="1"/>
      <protection/>
    </xf>
    <xf numFmtId="11" fontId="57" fillId="33" borderId="1" xfId="0" applyNumberFormat="1" applyFont="1" applyFill="1" applyBorder="1" applyAlignment="1">
      <alignment horizontal="left" vertical="top" wrapText="1"/>
    </xf>
    <xf numFmtId="49" fontId="57" fillId="33" borderId="1" xfId="0" applyNumberFormat="1" applyFont="1" applyFill="1" applyBorder="1" applyAlignment="1">
      <alignment horizontal="left" vertical="top" wrapText="1"/>
    </xf>
    <xf numFmtId="4" fontId="57" fillId="0" borderId="19" xfId="57" applyNumberFormat="1" applyFont="1" applyFill="1" applyBorder="1" applyAlignment="1" applyProtection="1">
      <alignment horizontal="right" vertical="top" shrinkToFit="1"/>
      <protection/>
    </xf>
    <xf numFmtId="49" fontId="57" fillId="0" borderId="1" xfId="58" applyNumberFormat="1" applyFont="1" applyAlignment="1" applyProtection="1">
      <alignment horizontal="center" vertical="top" wrapText="1"/>
      <protection locked="0"/>
    </xf>
    <xf numFmtId="49" fontId="56" fillId="0" borderId="1" xfId="58" applyNumberFormat="1" applyFont="1" applyAlignment="1" applyProtection="1">
      <alignment horizontal="center" vertical="top" wrapText="1"/>
      <protection locked="0"/>
    </xf>
    <xf numFmtId="49" fontId="56" fillId="0" borderId="1" xfId="58" applyFont="1" applyAlignment="1" applyProtection="1">
      <alignment horizontal="center" vertical="top" wrapText="1"/>
      <protection/>
    </xf>
    <xf numFmtId="4" fontId="57" fillId="0" borderId="17" xfId="57" applyNumberFormat="1" applyFont="1" applyFill="1" applyBorder="1" applyAlignment="1" applyProtection="1">
      <alignment horizontal="right" vertical="top" shrinkToFit="1"/>
      <protection/>
    </xf>
    <xf numFmtId="4" fontId="4" fillId="37" borderId="17" xfId="89" applyNumberFormat="1" applyFont="1" applyFill="1" applyBorder="1" applyAlignment="1">
      <alignment horizontal="right" vertical="top" shrinkToFit="1"/>
      <protection/>
    </xf>
    <xf numFmtId="4" fontId="8" fillId="0" borderId="20" xfId="0" applyNumberFormat="1" applyFont="1" applyBorder="1" applyAlignment="1">
      <alignment vertical="top"/>
    </xf>
    <xf numFmtId="4" fontId="7" fillId="35" borderId="20" xfId="0" applyNumberFormat="1" applyFont="1" applyFill="1" applyBorder="1" applyAlignment="1">
      <alignment vertical="top"/>
    </xf>
    <xf numFmtId="4" fontId="8" fillId="0" borderId="20" xfId="60" applyNumberFormat="1" applyFont="1" applyFill="1" applyBorder="1" applyAlignment="1" applyProtection="1">
      <alignment horizontal="right" vertical="top" shrinkToFit="1"/>
      <protection/>
    </xf>
    <xf numFmtId="4" fontId="7" fillId="0" borderId="20" xfId="60" applyNumberFormat="1" applyFont="1" applyFill="1" applyBorder="1" applyAlignment="1" applyProtection="1">
      <alignment horizontal="right" vertical="top" shrinkToFit="1"/>
      <protection/>
    </xf>
    <xf numFmtId="4" fontId="57" fillId="0" borderId="17" xfId="57" applyNumberFormat="1" applyFont="1" applyBorder="1" applyAlignment="1" applyProtection="1">
      <alignment horizontal="right" vertical="top" shrinkToFit="1"/>
      <protection/>
    </xf>
    <xf numFmtId="49" fontId="57" fillId="0" borderId="1" xfId="0" applyNumberFormat="1" applyFont="1" applyFill="1" applyBorder="1" applyAlignment="1">
      <alignment horizontal="left" vertical="top" wrapText="1"/>
    </xf>
    <xf numFmtId="49" fontId="57" fillId="0" borderId="19" xfId="48" applyNumberFormat="1" applyFont="1" applyFill="1" applyBorder="1" applyAlignment="1" applyProtection="1">
      <alignment horizontal="center" vertical="top" wrapText="1"/>
      <protection/>
    </xf>
    <xf numFmtId="4" fontId="57" fillId="0" borderId="22" xfId="57" applyNumberFormat="1" applyFont="1" applyFill="1" applyBorder="1" applyAlignment="1" applyProtection="1">
      <alignment horizontal="right" vertical="top" shrinkToFit="1"/>
      <protection/>
    </xf>
    <xf numFmtId="4" fontId="57" fillId="0" borderId="21" xfId="57" applyNumberFormat="1" applyFont="1" applyFill="1" applyBorder="1" applyAlignment="1" applyProtection="1">
      <alignment horizontal="right" vertical="top" shrinkToFit="1"/>
      <protection/>
    </xf>
    <xf numFmtId="4" fontId="8" fillId="0" borderId="23" xfId="0" applyNumberFormat="1" applyFont="1" applyBorder="1" applyAlignment="1">
      <alignment vertical="top"/>
    </xf>
    <xf numFmtId="4" fontId="56" fillId="35" borderId="22" xfId="57" applyNumberFormat="1" applyFont="1" applyFill="1" applyBorder="1" applyAlignment="1" applyProtection="1">
      <alignment horizontal="right" vertical="top" shrinkToFit="1"/>
      <protection/>
    </xf>
    <xf numFmtId="49" fontId="57" fillId="0" borderId="1" xfId="58" applyNumberFormat="1" applyFont="1" applyAlignment="1" applyProtection="1">
      <alignment horizontal="center" vertical="top" wrapText="1"/>
      <protection/>
    </xf>
    <xf numFmtId="49" fontId="57" fillId="0" borderId="19" xfId="58" applyNumberFormat="1" applyFont="1" applyBorder="1" applyAlignment="1" applyProtection="1">
      <alignment horizontal="center" vertical="top" wrapText="1"/>
      <protection/>
    </xf>
    <xf numFmtId="49" fontId="56" fillId="0" borderId="1" xfId="58" applyNumberFormat="1" applyFont="1" applyAlignment="1" applyProtection="1">
      <alignment horizontal="center" vertical="top" wrapText="1"/>
      <protection/>
    </xf>
    <xf numFmtId="49" fontId="56" fillId="0" borderId="19" xfId="58" applyNumberFormat="1" applyFont="1" applyBorder="1" applyAlignment="1" applyProtection="1">
      <alignment horizontal="center" vertical="top" wrapText="1"/>
      <protection/>
    </xf>
    <xf numFmtId="4" fontId="56" fillId="35" borderId="0" xfId="57" applyNumberFormat="1" applyFont="1" applyFill="1" applyBorder="1" applyAlignment="1" applyProtection="1">
      <alignment horizontal="right" vertical="top" shrinkToFit="1"/>
      <protection/>
    </xf>
    <xf numFmtId="49" fontId="56" fillId="0" borderId="19" xfId="49" applyNumberFormat="1" applyFont="1" applyFill="1" applyBorder="1" applyAlignment="1" applyProtection="1">
      <alignment horizontal="center" vertical="top" wrapText="1"/>
      <protection/>
    </xf>
    <xf numFmtId="4" fontId="56" fillId="35" borderId="17" xfId="57" applyNumberFormat="1" applyFont="1" applyFill="1" applyBorder="1" applyAlignment="1" applyProtection="1">
      <alignment horizontal="right" vertical="top" shrinkToFit="1"/>
      <protection/>
    </xf>
    <xf numFmtId="49" fontId="57" fillId="0" borderId="19" xfId="49" applyNumberFormat="1" applyFont="1" applyFill="1" applyBorder="1" applyAlignment="1" applyProtection="1">
      <alignment horizontal="center" vertical="top" wrapText="1"/>
      <protection/>
    </xf>
    <xf numFmtId="4" fontId="7" fillId="35" borderId="24" xfId="0" applyNumberFormat="1" applyFont="1" applyFill="1" applyBorder="1" applyAlignment="1">
      <alignment vertical="top"/>
    </xf>
    <xf numFmtId="4" fontId="7" fillId="35" borderId="21" xfId="0" applyNumberFormat="1" applyFont="1" applyFill="1" applyBorder="1" applyAlignment="1">
      <alignment vertical="top"/>
    </xf>
    <xf numFmtId="4" fontId="7" fillId="35" borderId="25" xfId="0" applyNumberFormat="1" applyFont="1" applyFill="1" applyBorder="1" applyAlignment="1">
      <alignment vertical="top"/>
    </xf>
    <xf numFmtId="49" fontId="8" fillId="0" borderId="1" xfId="52" applyNumberFormat="1" applyFont="1" applyFill="1" applyBorder="1" applyAlignment="1" applyProtection="1">
      <alignment horizontal="left" vertical="top" wrapText="1"/>
      <protection/>
    </xf>
    <xf numFmtId="49" fontId="7" fillId="0" borderId="1" xfId="52" applyNumberFormat="1" applyFont="1" applyFill="1" applyBorder="1" applyAlignment="1" applyProtection="1">
      <alignment horizontal="left" vertical="top" wrapText="1"/>
      <protection/>
    </xf>
    <xf numFmtId="49" fontId="57" fillId="0" borderId="1" xfId="45" applyNumberFormat="1" applyFont="1" applyFill="1" applyBorder="1" applyAlignment="1" applyProtection="1">
      <alignment horizontal="left" vertical="top" wrapText="1"/>
      <protection/>
    </xf>
    <xf numFmtId="0" fontId="11" fillId="37" borderId="17" xfId="89" applyFont="1" applyFill="1" applyBorder="1" applyAlignment="1">
      <alignment horizontal="center" vertical="center" wrapText="1"/>
      <protection/>
    </xf>
    <xf numFmtId="4" fontId="7" fillId="35" borderId="23" xfId="0" applyNumberFormat="1" applyFont="1" applyFill="1" applyBorder="1" applyAlignment="1">
      <alignment vertical="top"/>
    </xf>
    <xf numFmtId="49" fontId="56" fillId="0" borderId="26" xfId="49" applyNumberFormat="1" applyFont="1" applyFill="1" applyBorder="1" applyAlignment="1" applyProtection="1">
      <alignment horizontal="center" vertical="top" wrapText="1"/>
      <protection/>
    </xf>
    <xf numFmtId="49" fontId="56" fillId="0" borderId="17" xfId="49" applyNumberFormat="1" applyFont="1" applyFill="1" applyBorder="1" applyAlignment="1" applyProtection="1">
      <alignment horizontal="center" vertical="top" wrapText="1"/>
      <protection/>
    </xf>
    <xf numFmtId="49" fontId="56" fillId="0" borderId="26" xfId="45" applyNumberFormat="1" applyFont="1" applyBorder="1" applyAlignment="1" applyProtection="1">
      <alignment horizontal="left" vertical="top" wrapText="1"/>
      <protection/>
    </xf>
    <xf numFmtId="4" fontId="57" fillId="35" borderId="17" xfId="57" applyNumberFormat="1" applyFont="1" applyFill="1" applyBorder="1" applyAlignment="1" applyProtection="1">
      <alignment horizontal="right" vertical="top" shrinkToFit="1"/>
      <protection/>
    </xf>
    <xf numFmtId="49" fontId="57" fillId="0" borderId="26" xfId="49" applyNumberFormat="1" applyFont="1" applyFill="1" applyBorder="1" applyAlignment="1" applyProtection="1">
      <alignment horizontal="center" vertical="top" wrapText="1"/>
      <protection/>
    </xf>
    <xf numFmtId="49" fontId="57" fillId="0" borderId="22" xfId="49" applyNumberFormat="1" applyFont="1" applyFill="1" applyBorder="1" applyAlignment="1" applyProtection="1">
      <alignment horizontal="center" vertical="top" wrapText="1"/>
      <protection/>
    </xf>
    <xf numFmtId="4" fontId="56" fillId="35" borderId="25" xfId="57" applyNumberFormat="1" applyFont="1" applyFill="1" applyBorder="1" applyAlignment="1" applyProtection="1">
      <alignment horizontal="right" vertical="top" shrinkToFit="1"/>
      <protection/>
    </xf>
    <xf numFmtId="49" fontId="57" fillId="0" borderId="17" xfId="49" applyNumberFormat="1" applyFont="1" applyFill="1" applyBorder="1" applyAlignment="1" applyProtection="1">
      <alignment horizontal="center" vertical="top" wrapText="1"/>
      <protection/>
    </xf>
    <xf numFmtId="49" fontId="56" fillId="0" borderId="1" xfId="45" applyNumberFormat="1" applyFont="1" applyFill="1" applyBorder="1" applyAlignment="1" applyProtection="1">
      <alignment horizontal="left" vertical="top" wrapText="1"/>
      <protection/>
    </xf>
    <xf numFmtId="0" fontId="1" fillId="37" borderId="0" xfId="89" applyNumberFormat="1" applyFont="1" applyFill="1" applyAlignment="1">
      <alignment horizontal="center" vertic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Обычный_Лист1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7"/>
  <sheetViews>
    <sheetView tabSelected="1" zoomScale="115" zoomScaleNormal="115" zoomScalePageLayoutView="0" workbookViewId="0" topLeftCell="A7">
      <selection activeCell="G13" sqref="G13"/>
    </sheetView>
  </sheetViews>
  <sheetFormatPr defaultColWidth="9.125" defaultRowHeight="12.75"/>
  <cols>
    <col min="1" max="1" width="48.25390625" style="0" customWidth="1"/>
    <col min="2" max="2" width="14.25390625" style="0" customWidth="1"/>
    <col min="3" max="3" width="10.625" style="0" customWidth="1"/>
    <col min="4" max="4" width="15.75390625" style="0" customWidth="1"/>
    <col min="5" max="5" width="16.00390625" style="0" customWidth="1"/>
    <col min="6" max="6" width="15.00390625" style="0" customWidth="1"/>
    <col min="7" max="7" width="52.75390625" style="0" customWidth="1"/>
  </cols>
  <sheetData>
    <row r="1" ht="12.75">
      <c r="F1" s="21" t="s">
        <v>244</v>
      </c>
    </row>
    <row r="2" ht="12.75">
      <c r="F2" s="21" t="s">
        <v>226</v>
      </c>
    </row>
    <row r="3" ht="12.75">
      <c r="F3" s="21" t="s">
        <v>227</v>
      </c>
    </row>
    <row r="4" ht="12.75">
      <c r="F4" s="21" t="s">
        <v>228</v>
      </c>
    </row>
    <row r="5" ht="12.75">
      <c r="F5" s="21" t="s">
        <v>229</v>
      </c>
    </row>
    <row r="6" ht="12.75">
      <c r="F6" s="21" t="s">
        <v>230</v>
      </c>
    </row>
    <row r="7" ht="12.75">
      <c r="F7" s="21" t="s">
        <v>231</v>
      </c>
    </row>
    <row r="8" ht="12.75">
      <c r="F8" s="22" t="s">
        <v>275</v>
      </c>
    </row>
    <row r="9" ht="12.75">
      <c r="F9" s="23"/>
    </row>
    <row r="10" ht="12.75">
      <c r="F10" s="24" t="s">
        <v>232</v>
      </c>
    </row>
    <row r="12" spans="1:6" ht="66.75" customHeight="1" hidden="1">
      <c r="A12" s="80" t="s">
        <v>4</v>
      </c>
      <c r="B12" s="80"/>
      <c r="C12" s="80"/>
      <c r="D12" s="80"/>
      <c r="E12" s="80"/>
      <c r="F12" s="80"/>
    </row>
    <row r="13" spans="1:6" ht="59.25" customHeight="1">
      <c r="A13" s="80" t="s">
        <v>4</v>
      </c>
      <c r="B13" s="80"/>
      <c r="C13" s="80"/>
      <c r="D13" s="80"/>
      <c r="E13" s="80"/>
      <c r="F13" s="80"/>
    </row>
    <row r="14" spans="1:6" ht="14.25" customHeight="1">
      <c r="A14" s="2"/>
      <c r="B14" s="2"/>
      <c r="C14" s="2"/>
      <c r="D14" s="3"/>
      <c r="F14" s="3" t="s">
        <v>0</v>
      </c>
    </row>
    <row r="15" spans="1:6" ht="155.25" customHeight="1">
      <c r="A15" s="1" t="s">
        <v>1</v>
      </c>
      <c r="B15" s="1" t="s">
        <v>2</v>
      </c>
      <c r="C15" s="1" t="s">
        <v>3</v>
      </c>
      <c r="D15" s="69" t="s">
        <v>261</v>
      </c>
      <c r="E15" s="25" t="s">
        <v>233</v>
      </c>
      <c r="F15" s="26" t="s">
        <v>236</v>
      </c>
    </row>
    <row r="16" spans="1:6" ht="12.7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</row>
    <row r="17" spans="1:6" ht="40.5" customHeight="1">
      <c r="A17" s="7" t="s">
        <v>163</v>
      </c>
      <c r="B17" s="6"/>
      <c r="C17" s="6"/>
      <c r="D17" s="43">
        <f>D18+D27+D48+D53+D58+D66+D78+D83+D120+D128+D136+D141+D149+D167+D172+D180+D190+D257</f>
        <v>205664734.17999998</v>
      </c>
      <c r="E17" s="20">
        <f>E18+E27+E48+E53+E58+E66+E78+E83+E120+E128+E136+E141+E149+E167+E172+E180+E190+E257</f>
        <v>51033559.61</v>
      </c>
      <c r="F17" s="43">
        <f>F18+F27+F48+F53+F58+F66+F78+F83+F120+F128+F136+F141+F149+F167+F172+F180+F190+F257</f>
        <v>256698293.79000002</v>
      </c>
    </row>
    <row r="18" spans="1:6" ht="42.75" customHeight="1">
      <c r="A18" s="8" t="s">
        <v>5</v>
      </c>
      <c r="B18" s="9" t="s">
        <v>6</v>
      </c>
      <c r="C18" s="9"/>
      <c r="D18" s="16">
        <f>D19+D23</f>
        <v>500000</v>
      </c>
      <c r="E18" s="44">
        <f>E19+E23</f>
        <v>0</v>
      </c>
      <c r="F18" s="16">
        <f>F19+F23</f>
        <v>500000</v>
      </c>
    </row>
    <row r="19" spans="1:6" ht="29.25" customHeight="1">
      <c r="A19" s="17" t="s">
        <v>137</v>
      </c>
      <c r="B19" s="18" t="s">
        <v>7</v>
      </c>
      <c r="C19" s="18"/>
      <c r="D19" s="16">
        <f aca="true" t="shared" si="0" ref="D19:F21">D20</f>
        <v>350000</v>
      </c>
      <c r="E19" s="44">
        <f t="shared" si="0"/>
        <v>0</v>
      </c>
      <c r="F19" s="16">
        <f t="shared" si="0"/>
        <v>350000</v>
      </c>
    </row>
    <row r="20" spans="1:6" ht="54.75" customHeight="1">
      <c r="A20" s="17" t="s">
        <v>138</v>
      </c>
      <c r="B20" s="18" t="s">
        <v>8</v>
      </c>
      <c r="C20" s="18"/>
      <c r="D20" s="16">
        <f t="shared" si="0"/>
        <v>350000</v>
      </c>
      <c r="E20" s="44">
        <f t="shared" si="0"/>
        <v>0</v>
      </c>
      <c r="F20" s="16">
        <f t="shared" si="0"/>
        <v>350000</v>
      </c>
    </row>
    <row r="21" spans="1:6" ht="25.5">
      <c r="A21" s="17" t="s">
        <v>139</v>
      </c>
      <c r="B21" s="18" t="s">
        <v>8</v>
      </c>
      <c r="C21" s="18" t="s">
        <v>9</v>
      </c>
      <c r="D21" s="16">
        <f t="shared" si="0"/>
        <v>350000</v>
      </c>
      <c r="E21" s="44">
        <f t="shared" si="0"/>
        <v>0</v>
      </c>
      <c r="F21" s="16">
        <f t="shared" si="0"/>
        <v>350000</v>
      </c>
    </row>
    <row r="22" spans="1:6" ht="25.5">
      <c r="A22" s="10" t="s">
        <v>140</v>
      </c>
      <c r="B22" s="11" t="s">
        <v>8</v>
      </c>
      <c r="C22" s="11" t="s">
        <v>10</v>
      </c>
      <c r="D22" s="12">
        <v>350000</v>
      </c>
      <c r="E22" s="45"/>
      <c r="F22" s="13">
        <f>D22+E22</f>
        <v>350000</v>
      </c>
    </row>
    <row r="23" spans="1:6" ht="25.5">
      <c r="A23" s="17" t="s">
        <v>141</v>
      </c>
      <c r="B23" s="18" t="s">
        <v>11</v>
      </c>
      <c r="C23" s="18"/>
      <c r="D23" s="16">
        <f aca="true" t="shared" si="1" ref="D23:F25">D24</f>
        <v>150000</v>
      </c>
      <c r="E23" s="44">
        <f t="shared" si="1"/>
        <v>0</v>
      </c>
      <c r="F23" s="16">
        <f t="shared" si="1"/>
        <v>150000</v>
      </c>
    </row>
    <row r="24" spans="1:6" ht="12.75">
      <c r="A24" s="17" t="s">
        <v>142</v>
      </c>
      <c r="B24" s="18" t="s">
        <v>12</v>
      </c>
      <c r="C24" s="18"/>
      <c r="D24" s="16">
        <f t="shared" si="1"/>
        <v>150000</v>
      </c>
      <c r="E24" s="44">
        <f t="shared" si="1"/>
        <v>0</v>
      </c>
      <c r="F24" s="16">
        <f t="shared" si="1"/>
        <v>150000</v>
      </c>
    </row>
    <row r="25" spans="1:6" ht="25.5">
      <c r="A25" s="17" t="s">
        <v>143</v>
      </c>
      <c r="B25" s="18" t="s">
        <v>12</v>
      </c>
      <c r="C25" s="18" t="s">
        <v>13</v>
      </c>
      <c r="D25" s="16">
        <f t="shared" si="1"/>
        <v>150000</v>
      </c>
      <c r="E25" s="44">
        <f t="shared" si="1"/>
        <v>0</v>
      </c>
      <c r="F25" s="16">
        <f t="shared" si="1"/>
        <v>150000</v>
      </c>
    </row>
    <row r="26" spans="1:6" ht="30.75" customHeight="1">
      <c r="A26" s="10" t="s">
        <v>144</v>
      </c>
      <c r="B26" s="11" t="s">
        <v>12</v>
      </c>
      <c r="C26" s="11" t="s">
        <v>14</v>
      </c>
      <c r="D26" s="12">
        <v>150000</v>
      </c>
      <c r="E26" s="45"/>
      <c r="F26" s="13">
        <f>D26+E26</f>
        <v>150000</v>
      </c>
    </row>
    <row r="27" spans="1:6" ht="38.25">
      <c r="A27" s="14" t="s">
        <v>15</v>
      </c>
      <c r="B27" s="15" t="s">
        <v>16</v>
      </c>
      <c r="C27" s="15"/>
      <c r="D27" s="16">
        <f>D28+D44</f>
        <v>2850000</v>
      </c>
      <c r="E27" s="44">
        <f>E28+E44</f>
        <v>0</v>
      </c>
      <c r="F27" s="16">
        <f>F28+F44</f>
        <v>2850000</v>
      </c>
    </row>
    <row r="28" spans="1:6" ht="25.5">
      <c r="A28" s="17" t="s">
        <v>145</v>
      </c>
      <c r="B28" s="18" t="s">
        <v>17</v>
      </c>
      <c r="C28" s="18"/>
      <c r="D28" s="16">
        <f>D29+D35+D39+D41</f>
        <v>2350000</v>
      </c>
      <c r="E28" s="44">
        <f>E29+E35+E39+E41</f>
        <v>0</v>
      </c>
      <c r="F28" s="16">
        <f>F29+F35+F39+F41</f>
        <v>2350000</v>
      </c>
    </row>
    <row r="29" spans="1:6" ht="12.75">
      <c r="A29" s="17" t="s">
        <v>146</v>
      </c>
      <c r="B29" s="18" t="s">
        <v>18</v>
      </c>
      <c r="C29" s="18"/>
      <c r="D29" s="16">
        <f>D30+D33</f>
        <v>850000</v>
      </c>
      <c r="E29" s="44">
        <f>E30+E33</f>
        <v>0</v>
      </c>
      <c r="F29" s="16">
        <f>F30+F33</f>
        <v>850000</v>
      </c>
    </row>
    <row r="30" spans="1:6" ht="12.75">
      <c r="A30" s="17" t="s">
        <v>147</v>
      </c>
      <c r="B30" s="18" t="s">
        <v>18</v>
      </c>
      <c r="C30" s="18" t="s">
        <v>19</v>
      </c>
      <c r="D30" s="16">
        <f>D31+D32</f>
        <v>500000</v>
      </c>
      <c r="E30" s="44">
        <f>E31+E32</f>
        <v>0</v>
      </c>
      <c r="F30" s="16">
        <f>F31+F32</f>
        <v>500000</v>
      </c>
    </row>
    <row r="31" spans="1:6" ht="19.5" customHeight="1">
      <c r="A31" s="10" t="s">
        <v>148</v>
      </c>
      <c r="B31" s="11" t="s">
        <v>18</v>
      </c>
      <c r="C31" s="11" t="s">
        <v>20</v>
      </c>
      <c r="D31" s="12">
        <v>300000</v>
      </c>
      <c r="E31" s="45"/>
      <c r="F31" s="13">
        <f>D31+E31</f>
        <v>300000</v>
      </c>
    </row>
    <row r="32" spans="1:6" ht="12.75">
      <c r="A32" s="10" t="s">
        <v>149</v>
      </c>
      <c r="B32" s="11" t="s">
        <v>18</v>
      </c>
      <c r="C32" s="11" t="s">
        <v>21</v>
      </c>
      <c r="D32" s="12">
        <v>200000</v>
      </c>
      <c r="E32" s="45"/>
      <c r="F32" s="13">
        <f>D32+E32</f>
        <v>200000</v>
      </c>
    </row>
    <row r="33" spans="1:6" ht="25.5">
      <c r="A33" s="17" t="s">
        <v>143</v>
      </c>
      <c r="B33" s="18" t="s">
        <v>18</v>
      </c>
      <c r="C33" s="18" t="s">
        <v>13</v>
      </c>
      <c r="D33" s="16">
        <f>D34</f>
        <v>350000</v>
      </c>
      <c r="E33" s="44">
        <f>E34</f>
        <v>0</v>
      </c>
      <c r="F33" s="16">
        <f>F34</f>
        <v>350000</v>
      </c>
    </row>
    <row r="34" spans="1:6" ht="30.75" customHeight="1">
      <c r="A34" s="10" t="s">
        <v>144</v>
      </c>
      <c r="B34" s="11" t="s">
        <v>18</v>
      </c>
      <c r="C34" s="11" t="s">
        <v>14</v>
      </c>
      <c r="D34" s="12">
        <v>350000</v>
      </c>
      <c r="E34" s="45"/>
      <c r="F34" s="13">
        <f>D34+E34</f>
        <v>350000</v>
      </c>
    </row>
    <row r="35" spans="1:6" ht="25.5">
      <c r="A35" s="17" t="s">
        <v>150</v>
      </c>
      <c r="B35" s="18" t="s">
        <v>22</v>
      </c>
      <c r="C35" s="18"/>
      <c r="D35" s="16">
        <f aca="true" t="shared" si="2" ref="D35:F36">D36</f>
        <v>400000</v>
      </c>
      <c r="E35" s="44">
        <f t="shared" si="2"/>
        <v>0</v>
      </c>
      <c r="F35" s="16">
        <f t="shared" si="2"/>
        <v>400000</v>
      </c>
    </row>
    <row r="36" spans="1:6" ht="12.75">
      <c r="A36" s="17" t="s">
        <v>151</v>
      </c>
      <c r="B36" s="18" t="s">
        <v>22</v>
      </c>
      <c r="C36" s="18" t="s">
        <v>23</v>
      </c>
      <c r="D36" s="16">
        <f t="shared" si="2"/>
        <v>400000</v>
      </c>
      <c r="E36" s="44">
        <f t="shared" si="2"/>
        <v>0</v>
      </c>
      <c r="F36" s="16">
        <f t="shared" si="2"/>
        <v>400000</v>
      </c>
    </row>
    <row r="37" spans="1:6" ht="42.75" customHeight="1">
      <c r="A37" s="10" t="s">
        <v>152</v>
      </c>
      <c r="B37" s="11" t="s">
        <v>22</v>
      </c>
      <c r="C37" s="11" t="s">
        <v>24</v>
      </c>
      <c r="D37" s="12">
        <v>400000</v>
      </c>
      <c r="E37" s="45"/>
      <c r="F37" s="13">
        <f>D37+E37</f>
        <v>400000</v>
      </c>
    </row>
    <row r="38" spans="1:6" ht="43.5" customHeight="1">
      <c r="A38" s="17" t="s">
        <v>153</v>
      </c>
      <c r="B38" s="18" t="s">
        <v>25</v>
      </c>
      <c r="C38" s="18"/>
      <c r="D38" s="16">
        <f aca="true" t="shared" si="3" ref="D38:F39">D39</f>
        <v>100000</v>
      </c>
      <c r="E38" s="44">
        <f t="shared" si="3"/>
        <v>0</v>
      </c>
      <c r="F38" s="16">
        <f t="shared" si="3"/>
        <v>100000</v>
      </c>
    </row>
    <row r="39" spans="1:6" ht="12.75">
      <c r="A39" s="17" t="s">
        <v>147</v>
      </c>
      <c r="B39" s="18" t="s">
        <v>25</v>
      </c>
      <c r="C39" s="18" t="s">
        <v>19</v>
      </c>
      <c r="D39" s="16">
        <f t="shared" si="3"/>
        <v>100000</v>
      </c>
      <c r="E39" s="44">
        <f t="shared" si="3"/>
        <v>0</v>
      </c>
      <c r="F39" s="16">
        <f t="shared" si="3"/>
        <v>100000</v>
      </c>
    </row>
    <row r="40" spans="1:6" ht="12.75">
      <c r="A40" s="10" t="s">
        <v>149</v>
      </c>
      <c r="B40" s="11" t="s">
        <v>25</v>
      </c>
      <c r="C40" s="11" t="s">
        <v>21</v>
      </c>
      <c r="D40" s="12">
        <v>100000</v>
      </c>
      <c r="E40" s="45"/>
      <c r="F40" s="13">
        <f>D40+E40</f>
        <v>100000</v>
      </c>
    </row>
    <row r="41" spans="1:6" ht="38.25">
      <c r="A41" s="17" t="s">
        <v>154</v>
      </c>
      <c r="B41" s="18" t="s">
        <v>26</v>
      </c>
      <c r="C41" s="18"/>
      <c r="D41" s="16">
        <f aca="true" t="shared" si="4" ref="D41:F42">D42</f>
        <v>1000000</v>
      </c>
      <c r="E41" s="44">
        <f t="shared" si="4"/>
        <v>0</v>
      </c>
      <c r="F41" s="16">
        <f t="shared" si="4"/>
        <v>1000000</v>
      </c>
    </row>
    <row r="42" spans="1:6" ht="12.75">
      <c r="A42" s="17" t="s">
        <v>155</v>
      </c>
      <c r="B42" s="18" t="s">
        <v>26</v>
      </c>
      <c r="C42" s="18" t="s">
        <v>27</v>
      </c>
      <c r="D42" s="16">
        <f t="shared" si="4"/>
        <v>1000000</v>
      </c>
      <c r="E42" s="44">
        <f t="shared" si="4"/>
        <v>0</v>
      </c>
      <c r="F42" s="16">
        <f t="shared" si="4"/>
        <v>1000000</v>
      </c>
    </row>
    <row r="43" spans="1:6" ht="12.75">
      <c r="A43" s="10" t="s">
        <v>156</v>
      </c>
      <c r="B43" s="11" t="s">
        <v>26</v>
      </c>
      <c r="C43" s="11" t="s">
        <v>28</v>
      </c>
      <c r="D43" s="12">
        <v>1000000</v>
      </c>
      <c r="E43" s="45"/>
      <c r="F43" s="13">
        <f>D43+E43</f>
        <v>1000000</v>
      </c>
    </row>
    <row r="44" spans="1:6" ht="27.75" customHeight="1">
      <c r="A44" s="17" t="s">
        <v>157</v>
      </c>
      <c r="B44" s="18" t="s">
        <v>29</v>
      </c>
      <c r="C44" s="18"/>
      <c r="D44" s="16">
        <f aca="true" t="shared" si="5" ref="D44:F46">D45</f>
        <v>500000</v>
      </c>
      <c r="E44" s="44">
        <f t="shared" si="5"/>
        <v>0</v>
      </c>
      <c r="F44" s="16">
        <f t="shared" si="5"/>
        <v>500000</v>
      </c>
    </row>
    <row r="45" spans="1:6" ht="28.5" customHeight="1">
      <c r="A45" s="17" t="s">
        <v>158</v>
      </c>
      <c r="B45" s="18" t="s">
        <v>30</v>
      </c>
      <c r="C45" s="18"/>
      <c r="D45" s="16">
        <f t="shared" si="5"/>
        <v>500000</v>
      </c>
      <c r="E45" s="44">
        <f t="shared" si="5"/>
        <v>0</v>
      </c>
      <c r="F45" s="16">
        <f t="shared" si="5"/>
        <v>500000</v>
      </c>
    </row>
    <row r="46" spans="1:6" ht="12.75">
      <c r="A46" s="17" t="s">
        <v>147</v>
      </c>
      <c r="B46" s="18" t="s">
        <v>30</v>
      </c>
      <c r="C46" s="18" t="s">
        <v>19</v>
      </c>
      <c r="D46" s="16">
        <f t="shared" si="5"/>
        <v>500000</v>
      </c>
      <c r="E46" s="44">
        <f t="shared" si="5"/>
        <v>0</v>
      </c>
      <c r="F46" s="16">
        <f t="shared" si="5"/>
        <v>500000</v>
      </c>
    </row>
    <row r="47" spans="1:6" ht="18" customHeight="1">
      <c r="A47" s="10" t="s">
        <v>148</v>
      </c>
      <c r="B47" s="11" t="s">
        <v>30</v>
      </c>
      <c r="C47" s="11" t="s">
        <v>20</v>
      </c>
      <c r="D47" s="12">
        <v>500000</v>
      </c>
      <c r="E47" s="45"/>
      <c r="F47" s="13">
        <f>D47+E47</f>
        <v>500000</v>
      </c>
    </row>
    <row r="48" spans="1:6" ht="51">
      <c r="A48" s="14" t="s">
        <v>31</v>
      </c>
      <c r="B48" s="15" t="s">
        <v>32</v>
      </c>
      <c r="C48" s="15"/>
      <c r="D48" s="16">
        <f aca="true" t="shared" si="6" ref="D48:F51">D49</f>
        <v>396000</v>
      </c>
      <c r="E48" s="44">
        <f t="shared" si="6"/>
        <v>0</v>
      </c>
      <c r="F48" s="16">
        <f t="shared" si="6"/>
        <v>396000</v>
      </c>
    </row>
    <row r="49" spans="1:6" ht="38.25">
      <c r="A49" s="17" t="s">
        <v>159</v>
      </c>
      <c r="B49" s="18" t="s">
        <v>33</v>
      </c>
      <c r="C49" s="18"/>
      <c r="D49" s="16">
        <f t="shared" si="6"/>
        <v>396000</v>
      </c>
      <c r="E49" s="44">
        <f t="shared" si="6"/>
        <v>0</v>
      </c>
      <c r="F49" s="16">
        <f t="shared" si="6"/>
        <v>396000</v>
      </c>
    </row>
    <row r="50" spans="1:6" ht="63.75">
      <c r="A50" s="17" t="s">
        <v>160</v>
      </c>
      <c r="B50" s="18" t="s">
        <v>34</v>
      </c>
      <c r="C50" s="18"/>
      <c r="D50" s="16">
        <f t="shared" si="6"/>
        <v>396000</v>
      </c>
      <c r="E50" s="44">
        <f t="shared" si="6"/>
        <v>0</v>
      </c>
      <c r="F50" s="16">
        <f t="shared" si="6"/>
        <v>396000</v>
      </c>
    </row>
    <row r="51" spans="1:6" ht="25.5">
      <c r="A51" s="17" t="s">
        <v>143</v>
      </c>
      <c r="B51" s="18" t="s">
        <v>34</v>
      </c>
      <c r="C51" s="18" t="s">
        <v>13</v>
      </c>
      <c r="D51" s="16">
        <f t="shared" si="6"/>
        <v>396000</v>
      </c>
      <c r="E51" s="44">
        <f t="shared" si="6"/>
        <v>0</v>
      </c>
      <c r="F51" s="16">
        <f t="shared" si="6"/>
        <v>396000</v>
      </c>
    </row>
    <row r="52" spans="1:6" ht="27" customHeight="1">
      <c r="A52" s="10" t="s">
        <v>144</v>
      </c>
      <c r="B52" s="11" t="s">
        <v>34</v>
      </c>
      <c r="C52" s="11" t="s">
        <v>14</v>
      </c>
      <c r="D52" s="12">
        <v>396000</v>
      </c>
      <c r="E52" s="45"/>
      <c r="F52" s="13">
        <f>D52+E52</f>
        <v>396000</v>
      </c>
    </row>
    <row r="53" spans="1:6" ht="51">
      <c r="A53" s="14" t="s">
        <v>35</v>
      </c>
      <c r="B53" s="15" t="s">
        <v>36</v>
      </c>
      <c r="C53" s="15"/>
      <c r="D53" s="16">
        <f aca="true" t="shared" si="7" ref="D53:F56">D54</f>
        <v>1500000</v>
      </c>
      <c r="E53" s="44">
        <f t="shared" si="7"/>
        <v>0</v>
      </c>
      <c r="F53" s="16">
        <f t="shared" si="7"/>
        <v>1500000</v>
      </c>
    </row>
    <row r="54" spans="1:6" ht="38.25">
      <c r="A54" s="17" t="s">
        <v>161</v>
      </c>
      <c r="B54" s="18" t="s">
        <v>37</v>
      </c>
      <c r="C54" s="18"/>
      <c r="D54" s="16">
        <f t="shared" si="7"/>
        <v>1500000</v>
      </c>
      <c r="E54" s="44">
        <f t="shared" si="7"/>
        <v>0</v>
      </c>
      <c r="F54" s="16">
        <f t="shared" si="7"/>
        <v>1500000</v>
      </c>
    </row>
    <row r="55" spans="1:6" ht="12.75">
      <c r="A55" s="17" t="s">
        <v>162</v>
      </c>
      <c r="B55" s="18" t="s">
        <v>38</v>
      </c>
      <c r="C55" s="18"/>
      <c r="D55" s="16">
        <f t="shared" si="7"/>
        <v>1500000</v>
      </c>
      <c r="E55" s="44">
        <f t="shared" si="7"/>
        <v>0</v>
      </c>
      <c r="F55" s="16">
        <f t="shared" si="7"/>
        <v>1500000</v>
      </c>
    </row>
    <row r="56" spans="1:6" ht="25.5">
      <c r="A56" s="17" t="s">
        <v>139</v>
      </c>
      <c r="B56" s="18" t="s">
        <v>38</v>
      </c>
      <c r="C56" s="18" t="s">
        <v>9</v>
      </c>
      <c r="D56" s="16">
        <f t="shared" si="7"/>
        <v>1500000</v>
      </c>
      <c r="E56" s="44">
        <f t="shared" si="7"/>
        <v>0</v>
      </c>
      <c r="F56" s="16">
        <f t="shared" si="7"/>
        <v>1500000</v>
      </c>
    </row>
    <row r="57" spans="1:6" ht="25.5">
      <c r="A57" s="10" t="s">
        <v>140</v>
      </c>
      <c r="B57" s="11" t="s">
        <v>38</v>
      </c>
      <c r="C57" s="11" t="s">
        <v>10</v>
      </c>
      <c r="D57" s="12">
        <v>1500000</v>
      </c>
      <c r="E57" s="45"/>
      <c r="F57" s="13">
        <f>D57+E57</f>
        <v>1500000</v>
      </c>
    </row>
    <row r="58" spans="1:6" ht="54" customHeight="1">
      <c r="A58" s="14" t="s">
        <v>39</v>
      </c>
      <c r="B58" s="15" t="s">
        <v>40</v>
      </c>
      <c r="C58" s="15"/>
      <c r="D58" s="16">
        <f aca="true" t="shared" si="8" ref="D58:F61">D59</f>
        <v>3519912</v>
      </c>
      <c r="E58" s="44">
        <f t="shared" si="8"/>
        <v>277414.2</v>
      </c>
      <c r="F58" s="16">
        <f t="shared" si="8"/>
        <v>3797326.2</v>
      </c>
    </row>
    <row r="59" spans="1:6" ht="46.5" customHeight="1">
      <c r="A59" s="17" t="s">
        <v>234</v>
      </c>
      <c r="B59" s="18" t="s">
        <v>41</v>
      </c>
      <c r="C59" s="18"/>
      <c r="D59" s="16">
        <f t="shared" si="8"/>
        <v>3519912</v>
      </c>
      <c r="E59" s="44">
        <f t="shared" si="8"/>
        <v>277414.2</v>
      </c>
      <c r="F59" s="16">
        <f t="shared" si="8"/>
        <v>3797326.2</v>
      </c>
    </row>
    <row r="60" spans="1:6" ht="56.25" customHeight="1">
      <c r="A60" s="17" t="s">
        <v>164</v>
      </c>
      <c r="B60" s="18" t="s">
        <v>42</v>
      </c>
      <c r="C60" s="18"/>
      <c r="D60" s="16">
        <f>D61+D63</f>
        <v>3519912</v>
      </c>
      <c r="E60" s="16">
        <f>E61+E63</f>
        <v>277414.2</v>
      </c>
      <c r="F60" s="16">
        <f>F61+F63</f>
        <v>3797326.2</v>
      </c>
    </row>
    <row r="61" spans="1:6" ht="25.5">
      <c r="A61" s="17" t="s">
        <v>139</v>
      </c>
      <c r="B61" s="18" t="s">
        <v>42</v>
      </c>
      <c r="C61" s="18" t="s">
        <v>9</v>
      </c>
      <c r="D61" s="16">
        <f t="shared" si="8"/>
        <v>3519912</v>
      </c>
      <c r="E61" s="44">
        <f t="shared" si="8"/>
        <v>0</v>
      </c>
      <c r="F61" s="16">
        <f t="shared" si="8"/>
        <v>3519912</v>
      </c>
    </row>
    <row r="62" spans="1:6" ht="25.5">
      <c r="A62" s="10" t="s">
        <v>140</v>
      </c>
      <c r="B62" s="11" t="s">
        <v>42</v>
      </c>
      <c r="C62" s="60" t="s">
        <v>10</v>
      </c>
      <c r="D62" s="61">
        <v>3519912</v>
      </c>
      <c r="E62" s="13"/>
      <c r="F62" s="13">
        <f>D62+E62</f>
        <v>3519912</v>
      </c>
    </row>
    <row r="63" spans="1:6" ht="28.5" customHeight="1">
      <c r="A63" s="27" t="s">
        <v>264</v>
      </c>
      <c r="B63" s="29" t="s">
        <v>263</v>
      </c>
      <c r="C63" s="62"/>
      <c r="D63" s="42">
        <f aca="true" t="shared" si="9" ref="D63:F64">D64</f>
        <v>0</v>
      </c>
      <c r="E63" s="42">
        <f t="shared" si="9"/>
        <v>277414.2</v>
      </c>
      <c r="F63" s="42">
        <f t="shared" si="9"/>
        <v>277414.2</v>
      </c>
    </row>
    <row r="64" spans="1:6" ht="29.25" customHeight="1">
      <c r="A64" s="27" t="s">
        <v>139</v>
      </c>
      <c r="B64" s="29" t="s">
        <v>263</v>
      </c>
      <c r="C64" s="18" t="s">
        <v>9</v>
      </c>
      <c r="D64" s="42">
        <f t="shared" si="9"/>
        <v>0</v>
      </c>
      <c r="E64" s="42">
        <f t="shared" si="9"/>
        <v>277414.2</v>
      </c>
      <c r="F64" s="42">
        <f t="shared" si="9"/>
        <v>277414.2</v>
      </c>
    </row>
    <row r="65" spans="1:6" ht="30" customHeight="1">
      <c r="A65" s="28" t="s">
        <v>140</v>
      </c>
      <c r="B65" s="33" t="s">
        <v>263</v>
      </c>
      <c r="C65" s="60" t="s">
        <v>10</v>
      </c>
      <c r="D65" s="61"/>
      <c r="E65" s="70">
        <v>277414.2</v>
      </c>
      <c r="F65" s="13">
        <f>D65+E65</f>
        <v>277414.2</v>
      </c>
    </row>
    <row r="66" spans="1:6" ht="54.75" customHeight="1">
      <c r="A66" s="14" t="s">
        <v>43</v>
      </c>
      <c r="B66" s="15" t="s">
        <v>44</v>
      </c>
      <c r="C66" s="15"/>
      <c r="D66" s="16">
        <f>D67+D74</f>
        <v>3699500</v>
      </c>
      <c r="E66" s="44">
        <f>E67+E74</f>
        <v>22854400</v>
      </c>
      <c r="F66" s="16">
        <f>F67+F74</f>
        <v>26553900</v>
      </c>
    </row>
    <row r="67" spans="1:6" ht="25.5">
      <c r="A67" s="17" t="s">
        <v>165</v>
      </c>
      <c r="B67" s="18" t="s">
        <v>45</v>
      </c>
      <c r="C67" s="18"/>
      <c r="D67" s="16">
        <f>D68+D71</f>
        <v>3438000</v>
      </c>
      <c r="E67" s="16">
        <f>E68+E71</f>
        <v>22854400</v>
      </c>
      <c r="F67" s="16">
        <f>F68+F71</f>
        <v>26292400</v>
      </c>
    </row>
    <row r="68" spans="1:6" ht="12.75">
      <c r="A68" s="17" t="s">
        <v>166</v>
      </c>
      <c r="B68" s="18" t="s">
        <v>46</v>
      </c>
      <c r="C68" s="18"/>
      <c r="D68" s="16">
        <f aca="true" t="shared" si="10" ref="D68:F69">D69</f>
        <v>3438000</v>
      </c>
      <c r="E68" s="44">
        <f t="shared" si="10"/>
        <v>2500000</v>
      </c>
      <c r="F68" s="16">
        <f t="shared" si="10"/>
        <v>5938000</v>
      </c>
    </row>
    <row r="69" spans="1:6" ht="25.5">
      <c r="A69" s="17" t="s">
        <v>139</v>
      </c>
      <c r="B69" s="18" t="s">
        <v>46</v>
      </c>
      <c r="C69" s="18" t="s">
        <v>9</v>
      </c>
      <c r="D69" s="16">
        <f t="shared" si="10"/>
        <v>3438000</v>
      </c>
      <c r="E69" s="44">
        <f t="shared" si="10"/>
        <v>2500000</v>
      </c>
      <c r="F69" s="16">
        <f t="shared" si="10"/>
        <v>5938000</v>
      </c>
    </row>
    <row r="70" spans="1:6" ht="25.5">
      <c r="A70" s="10" t="s">
        <v>140</v>
      </c>
      <c r="B70" s="11" t="s">
        <v>46</v>
      </c>
      <c r="C70" s="11" t="s">
        <v>10</v>
      </c>
      <c r="D70" s="54">
        <v>3438000</v>
      </c>
      <c r="E70" s="63">
        <v>2500000</v>
      </c>
      <c r="F70" s="64">
        <f>D70+E70</f>
        <v>5938000</v>
      </c>
    </row>
    <row r="71" spans="1:6" ht="39.75" customHeight="1">
      <c r="A71" s="68" t="s">
        <v>273</v>
      </c>
      <c r="B71" s="29" t="s">
        <v>274</v>
      </c>
      <c r="C71" s="60"/>
      <c r="D71" s="42">
        <f aca="true" t="shared" si="11" ref="D71:F72">D72</f>
        <v>0</v>
      </c>
      <c r="E71" s="42">
        <f t="shared" si="11"/>
        <v>20354400</v>
      </c>
      <c r="F71" s="42">
        <f t="shared" si="11"/>
        <v>20354400</v>
      </c>
    </row>
    <row r="72" spans="1:6" ht="25.5">
      <c r="A72" s="68" t="s">
        <v>139</v>
      </c>
      <c r="B72" s="29" t="s">
        <v>274</v>
      </c>
      <c r="C72" s="18" t="s">
        <v>9</v>
      </c>
      <c r="D72" s="42">
        <f t="shared" si="11"/>
        <v>0</v>
      </c>
      <c r="E72" s="42">
        <f t="shared" si="11"/>
        <v>20354400</v>
      </c>
      <c r="F72" s="42">
        <f t="shared" si="11"/>
        <v>20354400</v>
      </c>
    </row>
    <row r="73" spans="1:6" ht="25.5">
      <c r="A73" s="79" t="s">
        <v>140</v>
      </c>
      <c r="B73" s="33" t="s">
        <v>274</v>
      </c>
      <c r="C73" s="11" t="s">
        <v>10</v>
      </c>
      <c r="D73" s="59"/>
      <c r="E73" s="65">
        <v>20354400</v>
      </c>
      <c r="F73" s="13">
        <v>20354400</v>
      </c>
    </row>
    <row r="74" spans="1:6" ht="25.5">
      <c r="A74" s="17" t="s">
        <v>167</v>
      </c>
      <c r="B74" s="18" t="s">
        <v>47</v>
      </c>
      <c r="C74" s="18"/>
      <c r="D74" s="16">
        <f aca="true" t="shared" si="12" ref="D74:F76">D75</f>
        <v>261500</v>
      </c>
      <c r="E74" s="44">
        <f t="shared" si="12"/>
        <v>0</v>
      </c>
      <c r="F74" s="16">
        <f t="shared" si="12"/>
        <v>261500</v>
      </c>
    </row>
    <row r="75" spans="1:6" ht="38.25">
      <c r="A75" s="17" t="s">
        <v>168</v>
      </c>
      <c r="B75" s="18" t="s">
        <v>48</v>
      </c>
      <c r="C75" s="18"/>
      <c r="D75" s="16">
        <f t="shared" si="12"/>
        <v>261500</v>
      </c>
      <c r="E75" s="44">
        <f t="shared" si="12"/>
        <v>0</v>
      </c>
      <c r="F75" s="16">
        <f t="shared" si="12"/>
        <v>261500</v>
      </c>
    </row>
    <row r="76" spans="1:6" ht="25.5">
      <c r="A76" s="17" t="s">
        <v>139</v>
      </c>
      <c r="B76" s="18" t="s">
        <v>48</v>
      </c>
      <c r="C76" s="18" t="s">
        <v>9</v>
      </c>
      <c r="D76" s="16">
        <f t="shared" si="12"/>
        <v>261500</v>
      </c>
      <c r="E76" s="44">
        <f t="shared" si="12"/>
        <v>0</v>
      </c>
      <c r="F76" s="16">
        <f t="shared" si="12"/>
        <v>261500</v>
      </c>
    </row>
    <row r="77" spans="1:6" ht="25.5">
      <c r="A77" s="10" t="s">
        <v>140</v>
      </c>
      <c r="B77" s="11" t="s">
        <v>48</v>
      </c>
      <c r="C77" s="11" t="s">
        <v>10</v>
      </c>
      <c r="D77" s="12">
        <v>261500</v>
      </c>
      <c r="E77" s="45"/>
      <c r="F77" s="13">
        <f>D77+E77</f>
        <v>261500</v>
      </c>
    </row>
    <row r="78" spans="1:6" ht="51">
      <c r="A78" s="14" t="s">
        <v>49</v>
      </c>
      <c r="B78" s="15" t="s">
        <v>50</v>
      </c>
      <c r="C78" s="15"/>
      <c r="D78" s="16">
        <f aca="true" t="shared" si="13" ref="D78:F81">D79</f>
        <v>100000</v>
      </c>
      <c r="E78" s="44">
        <f t="shared" si="13"/>
        <v>0</v>
      </c>
      <c r="F78" s="16">
        <f t="shared" si="13"/>
        <v>100000</v>
      </c>
    </row>
    <row r="79" spans="1:6" ht="38.25">
      <c r="A79" s="17" t="s">
        <v>169</v>
      </c>
      <c r="B79" s="18" t="s">
        <v>51</v>
      </c>
      <c r="C79" s="18"/>
      <c r="D79" s="16">
        <f t="shared" si="13"/>
        <v>100000</v>
      </c>
      <c r="E79" s="44">
        <f t="shared" si="13"/>
        <v>0</v>
      </c>
      <c r="F79" s="16">
        <f t="shared" si="13"/>
        <v>100000</v>
      </c>
    </row>
    <row r="80" spans="1:6" ht="38.25">
      <c r="A80" s="17" t="s">
        <v>170</v>
      </c>
      <c r="B80" s="18" t="s">
        <v>52</v>
      </c>
      <c r="C80" s="18"/>
      <c r="D80" s="16">
        <f t="shared" si="13"/>
        <v>100000</v>
      </c>
      <c r="E80" s="44">
        <f t="shared" si="13"/>
        <v>0</v>
      </c>
      <c r="F80" s="16">
        <f t="shared" si="13"/>
        <v>100000</v>
      </c>
    </row>
    <row r="81" spans="1:6" ht="27" customHeight="1">
      <c r="A81" s="17" t="s">
        <v>171</v>
      </c>
      <c r="B81" s="18" t="s">
        <v>52</v>
      </c>
      <c r="C81" s="18" t="s">
        <v>53</v>
      </c>
      <c r="D81" s="16">
        <f t="shared" si="13"/>
        <v>100000</v>
      </c>
      <c r="E81" s="44">
        <f t="shared" si="13"/>
        <v>0</v>
      </c>
      <c r="F81" s="16">
        <f t="shared" si="13"/>
        <v>100000</v>
      </c>
    </row>
    <row r="82" spans="1:6" ht="12.75">
      <c r="A82" s="10" t="s">
        <v>172</v>
      </c>
      <c r="B82" s="11" t="s">
        <v>52</v>
      </c>
      <c r="C82" s="11" t="s">
        <v>54</v>
      </c>
      <c r="D82" s="12">
        <v>100000</v>
      </c>
      <c r="E82" s="45"/>
      <c r="F82" s="13">
        <f>D82+E82</f>
        <v>100000</v>
      </c>
    </row>
    <row r="83" spans="1:6" ht="38.25">
      <c r="A83" s="14" t="s">
        <v>55</v>
      </c>
      <c r="B83" s="15" t="s">
        <v>56</v>
      </c>
      <c r="C83" s="15"/>
      <c r="D83" s="16">
        <f>D84+D96+D105+D110+D115</f>
        <v>39581791.199999996</v>
      </c>
      <c r="E83" s="16">
        <f>E84+E96+E105+E110+E115</f>
        <v>0</v>
      </c>
      <c r="F83" s="16">
        <f>F84+F96+F105+F110+F115</f>
        <v>39581791.199999996</v>
      </c>
    </row>
    <row r="84" spans="1:6" ht="31.5" customHeight="1">
      <c r="A84" s="17" t="s">
        <v>173</v>
      </c>
      <c r="B84" s="18" t="s">
        <v>57</v>
      </c>
      <c r="C84" s="18"/>
      <c r="D84" s="16">
        <f>D85</f>
        <v>15675115.55</v>
      </c>
      <c r="E84" s="44">
        <f>E85</f>
        <v>0</v>
      </c>
      <c r="F84" s="16">
        <f>F85</f>
        <v>15675115.55</v>
      </c>
    </row>
    <row r="85" spans="1:6" ht="25.5">
      <c r="A85" s="17" t="s">
        <v>174</v>
      </c>
      <c r="B85" s="18" t="s">
        <v>58</v>
      </c>
      <c r="C85" s="18"/>
      <c r="D85" s="16">
        <f>D86+D93</f>
        <v>15675115.55</v>
      </c>
      <c r="E85" s="44">
        <f>E86+E93</f>
        <v>0</v>
      </c>
      <c r="F85" s="16">
        <f>F86+F93</f>
        <v>15675115.55</v>
      </c>
    </row>
    <row r="86" spans="1:6" ht="25.5">
      <c r="A86" s="17" t="s">
        <v>175</v>
      </c>
      <c r="B86" s="18" t="s">
        <v>59</v>
      </c>
      <c r="C86" s="18"/>
      <c r="D86" s="16">
        <f>D87+D89+D91</f>
        <v>634404.72</v>
      </c>
      <c r="E86" s="16">
        <f>E87+E89+E91</f>
        <v>0</v>
      </c>
      <c r="F86" s="16">
        <f>F87+F89+F91</f>
        <v>634404.72</v>
      </c>
    </row>
    <row r="87" spans="1:6" ht="67.5" customHeight="1">
      <c r="A87" s="17" t="s">
        <v>176</v>
      </c>
      <c r="B87" s="18" t="s">
        <v>59</v>
      </c>
      <c r="C87" s="18" t="s">
        <v>60</v>
      </c>
      <c r="D87" s="16">
        <f>+D88</f>
        <v>477706.48</v>
      </c>
      <c r="E87" s="44">
        <f>+E88</f>
        <v>0</v>
      </c>
      <c r="F87" s="16">
        <f>+F88</f>
        <v>477706.48</v>
      </c>
    </row>
    <row r="88" spans="1:6" ht="12.75">
      <c r="A88" s="10" t="s">
        <v>177</v>
      </c>
      <c r="B88" s="11" t="s">
        <v>59</v>
      </c>
      <c r="C88" s="11" t="s">
        <v>61</v>
      </c>
      <c r="D88" s="12">
        <v>477706.48</v>
      </c>
      <c r="E88" s="45"/>
      <c r="F88" s="13">
        <f>D88+E88</f>
        <v>477706.48</v>
      </c>
    </row>
    <row r="89" spans="1:6" ht="25.5">
      <c r="A89" s="17" t="s">
        <v>139</v>
      </c>
      <c r="B89" s="18" t="s">
        <v>59</v>
      </c>
      <c r="C89" s="18" t="s">
        <v>9</v>
      </c>
      <c r="D89" s="16">
        <f>D90</f>
        <v>35328.89</v>
      </c>
      <c r="E89" s="44">
        <f>E90</f>
        <v>0</v>
      </c>
      <c r="F89" s="16">
        <f>F90</f>
        <v>35328.89</v>
      </c>
    </row>
    <row r="90" spans="1:6" ht="28.5" customHeight="1">
      <c r="A90" s="10" t="s">
        <v>140</v>
      </c>
      <c r="B90" s="11" t="s">
        <v>59</v>
      </c>
      <c r="C90" s="11" t="s">
        <v>10</v>
      </c>
      <c r="D90" s="54">
        <v>35328.89</v>
      </c>
      <c r="E90" s="45"/>
      <c r="F90" s="13">
        <f>D90+E90</f>
        <v>35328.89</v>
      </c>
    </row>
    <row r="91" spans="1:6" ht="19.5" customHeight="1">
      <c r="A91" s="27" t="s">
        <v>147</v>
      </c>
      <c r="B91" s="29" t="s">
        <v>59</v>
      </c>
      <c r="C91" s="29" t="s">
        <v>19</v>
      </c>
      <c r="D91" s="31">
        <f>D92</f>
        <v>121369.35</v>
      </c>
      <c r="E91" s="31">
        <f>E92</f>
        <v>0</v>
      </c>
      <c r="F91" s="31">
        <f>F92</f>
        <v>121369.35</v>
      </c>
    </row>
    <row r="92" spans="1:6" ht="29.25" customHeight="1">
      <c r="A92" s="28" t="s">
        <v>248</v>
      </c>
      <c r="B92" s="33" t="s">
        <v>59</v>
      </c>
      <c r="C92" s="33" t="s">
        <v>249</v>
      </c>
      <c r="D92" s="35">
        <v>121369.35</v>
      </c>
      <c r="E92" s="45"/>
      <c r="F92" s="13">
        <f>D92+E92</f>
        <v>121369.35</v>
      </c>
    </row>
    <row r="93" spans="1:6" ht="25.5">
      <c r="A93" s="17" t="s">
        <v>178</v>
      </c>
      <c r="B93" s="18" t="s">
        <v>62</v>
      </c>
      <c r="C93" s="18"/>
      <c r="D93" s="16">
        <f aca="true" t="shared" si="14" ref="D93:F94">D94</f>
        <v>15040710.83</v>
      </c>
      <c r="E93" s="44">
        <f t="shared" si="14"/>
        <v>0</v>
      </c>
      <c r="F93" s="16">
        <f t="shared" si="14"/>
        <v>15040710.83</v>
      </c>
    </row>
    <row r="94" spans="1:6" ht="28.5" customHeight="1">
      <c r="A94" s="17" t="s">
        <v>143</v>
      </c>
      <c r="B94" s="18" t="s">
        <v>62</v>
      </c>
      <c r="C94" s="18" t="s">
        <v>13</v>
      </c>
      <c r="D94" s="16">
        <f t="shared" si="14"/>
        <v>15040710.83</v>
      </c>
      <c r="E94" s="44">
        <f t="shared" si="14"/>
        <v>0</v>
      </c>
      <c r="F94" s="16">
        <f t="shared" si="14"/>
        <v>15040710.83</v>
      </c>
    </row>
    <row r="95" spans="1:6" ht="12.75">
      <c r="A95" s="10" t="s">
        <v>179</v>
      </c>
      <c r="B95" s="11" t="s">
        <v>62</v>
      </c>
      <c r="C95" s="11" t="s">
        <v>63</v>
      </c>
      <c r="D95" s="12">
        <v>15040710.83</v>
      </c>
      <c r="E95" s="45"/>
      <c r="F95" s="13">
        <f>D95+E95</f>
        <v>15040710.83</v>
      </c>
    </row>
    <row r="96" spans="1:6" ht="38.25">
      <c r="A96" s="17" t="s">
        <v>180</v>
      </c>
      <c r="B96" s="18" t="s">
        <v>64</v>
      </c>
      <c r="C96" s="18"/>
      <c r="D96" s="16">
        <f aca="true" t="shared" si="15" ref="D96:F97">D97</f>
        <v>7662824</v>
      </c>
      <c r="E96" s="44">
        <f t="shared" si="15"/>
        <v>0</v>
      </c>
      <c r="F96" s="16">
        <f t="shared" si="15"/>
        <v>7662824</v>
      </c>
    </row>
    <row r="97" spans="1:6" ht="25.5">
      <c r="A97" s="17" t="s">
        <v>181</v>
      </c>
      <c r="B97" s="18" t="s">
        <v>65</v>
      </c>
      <c r="C97" s="18"/>
      <c r="D97" s="16">
        <f t="shared" si="15"/>
        <v>7662824</v>
      </c>
      <c r="E97" s="44">
        <f t="shared" si="15"/>
        <v>0</v>
      </c>
      <c r="F97" s="16">
        <f t="shared" si="15"/>
        <v>7662824</v>
      </c>
    </row>
    <row r="98" spans="1:6" ht="25.5">
      <c r="A98" s="17" t="s">
        <v>175</v>
      </c>
      <c r="B98" s="18" t="s">
        <v>66</v>
      </c>
      <c r="C98" s="18"/>
      <c r="D98" s="16">
        <f>D99+D101+D103</f>
        <v>7662824</v>
      </c>
      <c r="E98" s="44">
        <f>E99+E101+E103</f>
        <v>0</v>
      </c>
      <c r="F98" s="16">
        <f>F99+F101+F103</f>
        <v>7662824</v>
      </c>
    </row>
    <row r="99" spans="1:6" ht="63.75">
      <c r="A99" s="17" t="s">
        <v>176</v>
      </c>
      <c r="B99" s="18" t="s">
        <v>66</v>
      </c>
      <c r="C99" s="18" t="s">
        <v>60</v>
      </c>
      <c r="D99" s="16">
        <f>+D100</f>
        <v>5190024</v>
      </c>
      <c r="E99" s="44">
        <f>+E100</f>
        <v>0</v>
      </c>
      <c r="F99" s="16">
        <f>+F100</f>
        <v>5190024</v>
      </c>
    </row>
    <row r="100" spans="1:6" ht="12.75">
      <c r="A100" s="10" t="s">
        <v>177</v>
      </c>
      <c r="B100" s="11" t="s">
        <v>66</v>
      </c>
      <c r="C100" s="11" t="s">
        <v>61</v>
      </c>
      <c r="D100" s="12">
        <v>5190024</v>
      </c>
      <c r="E100" s="45"/>
      <c r="F100" s="13">
        <f>D100+E100</f>
        <v>5190024</v>
      </c>
    </row>
    <row r="101" spans="1:6" ht="25.5">
      <c r="A101" s="17" t="s">
        <v>139</v>
      </c>
      <c r="B101" s="18" t="s">
        <v>66</v>
      </c>
      <c r="C101" s="18" t="s">
        <v>9</v>
      </c>
      <c r="D101" s="16">
        <f>D102</f>
        <v>2471400</v>
      </c>
      <c r="E101" s="44">
        <f>E102</f>
        <v>0</v>
      </c>
      <c r="F101" s="16">
        <f>F102</f>
        <v>2471400</v>
      </c>
    </row>
    <row r="102" spans="1:6" ht="25.5">
      <c r="A102" s="10" t="s">
        <v>140</v>
      </c>
      <c r="B102" s="11" t="s">
        <v>66</v>
      </c>
      <c r="C102" s="11" t="s">
        <v>10</v>
      </c>
      <c r="D102" s="12">
        <v>2471400</v>
      </c>
      <c r="E102" s="45"/>
      <c r="F102" s="13">
        <f>D102+E102</f>
        <v>2471400</v>
      </c>
    </row>
    <row r="103" spans="1:6" ht="12.75">
      <c r="A103" s="17" t="s">
        <v>151</v>
      </c>
      <c r="B103" s="18" t="s">
        <v>66</v>
      </c>
      <c r="C103" s="18" t="s">
        <v>23</v>
      </c>
      <c r="D103" s="16">
        <f>D104</f>
        <v>1400</v>
      </c>
      <c r="E103" s="44">
        <f>E104</f>
        <v>0</v>
      </c>
      <c r="F103" s="16">
        <f>F104</f>
        <v>1400</v>
      </c>
    </row>
    <row r="104" spans="1:6" ht="12.75">
      <c r="A104" s="10" t="s">
        <v>182</v>
      </c>
      <c r="B104" s="11" t="s">
        <v>66</v>
      </c>
      <c r="C104" s="11" t="s">
        <v>67</v>
      </c>
      <c r="D104" s="12">
        <v>1400</v>
      </c>
      <c r="E104" s="45"/>
      <c r="F104" s="13">
        <f>D104+E104</f>
        <v>1400</v>
      </c>
    </row>
    <row r="105" spans="1:6" ht="38.25">
      <c r="A105" s="17" t="s">
        <v>183</v>
      </c>
      <c r="B105" s="18" t="s">
        <v>68</v>
      </c>
      <c r="C105" s="18"/>
      <c r="D105" s="16">
        <f aca="true" t="shared" si="16" ref="D105:F108">D106</f>
        <v>11845478</v>
      </c>
      <c r="E105" s="44">
        <f t="shared" si="16"/>
        <v>0</v>
      </c>
      <c r="F105" s="16">
        <f t="shared" si="16"/>
        <v>11845478</v>
      </c>
    </row>
    <row r="106" spans="1:6" ht="25.5">
      <c r="A106" s="17" t="s">
        <v>184</v>
      </c>
      <c r="B106" s="18" t="s">
        <v>69</v>
      </c>
      <c r="C106" s="18"/>
      <c r="D106" s="16">
        <f t="shared" si="16"/>
        <v>11845478</v>
      </c>
      <c r="E106" s="44">
        <f t="shared" si="16"/>
        <v>0</v>
      </c>
      <c r="F106" s="16">
        <f t="shared" si="16"/>
        <v>11845478</v>
      </c>
    </row>
    <row r="107" spans="1:6" ht="25.5">
      <c r="A107" s="17" t="s">
        <v>178</v>
      </c>
      <c r="B107" s="18" t="s">
        <v>70</v>
      </c>
      <c r="C107" s="18"/>
      <c r="D107" s="16">
        <f t="shared" si="16"/>
        <v>11845478</v>
      </c>
      <c r="E107" s="44">
        <f t="shared" si="16"/>
        <v>0</v>
      </c>
      <c r="F107" s="16">
        <f t="shared" si="16"/>
        <v>11845478</v>
      </c>
    </row>
    <row r="108" spans="1:6" ht="25.5">
      <c r="A108" s="17" t="s">
        <v>143</v>
      </c>
      <c r="B108" s="18" t="s">
        <v>70</v>
      </c>
      <c r="C108" s="18" t="s">
        <v>13</v>
      </c>
      <c r="D108" s="16">
        <f t="shared" si="16"/>
        <v>11845478</v>
      </c>
      <c r="E108" s="44">
        <f t="shared" si="16"/>
        <v>0</v>
      </c>
      <c r="F108" s="16">
        <f t="shared" si="16"/>
        <v>11845478</v>
      </c>
    </row>
    <row r="109" spans="1:6" ht="12.75">
      <c r="A109" s="10" t="s">
        <v>179</v>
      </c>
      <c r="B109" s="11" t="s">
        <v>70</v>
      </c>
      <c r="C109" s="11" t="s">
        <v>63</v>
      </c>
      <c r="D109" s="12">
        <v>11845478</v>
      </c>
      <c r="E109" s="45"/>
      <c r="F109" s="13">
        <f>D109+E109</f>
        <v>11845478</v>
      </c>
    </row>
    <row r="110" spans="1:6" ht="51.75" customHeight="1">
      <c r="A110" s="17" t="s">
        <v>185</v>
      </c>
      <c r="B110" s="18" t="s">
        <v>71</v>
      </c>
      <c r="C110" s="18"/>
      <c r="D110" s="16">
        <f aca="true" t="shared" si="17" ref="D110:F113">D111</f>
        <v>3758373.65</v>
      </c>
      <c r="E110" s="44">
        <f t="shared" si="17"/>
        <v>0</v>
      </c>
      <c r="F110" s="16">
        <f t="shared" si="17"/>
        <v>3758373.65</v>
      </c>
    </row>
    <row r="111" spans="1:6" ht="25.5">
      <c r="A111" s="17" t="s">
        <v>186</v>
      </c>
      <c r="B111" s="18" t="s">
        <v>72</v>
      </c>
      <c r="C111" s="18"/>
      <c r="D111" s="16">
        <f t="shared" si="17"/>
        <v>3758373.65</v>
      </c>
      <c r="E111" s="44">
        <f t="shared" si="17"/>
        <v>0</v>
      </c>
      <c r="F111" s="16">
        <f t="shared" si="17"/>
        <v>3758373.65</v>
      </c>
    </row>
    <row r="112" spans="1:6" ht="25.5">
      <c r="A112" s="17" t="s">
        <v>178</v>
      </c>
      <c r="B112" s="18" t="s">
        <v>73</v>
      </c>
      <c r="C112" s="18"/>
      <c r="D112" s="16">
        <f t="shared" si="17"/>
        <v>3758373.65</v>
      </c>
      <c r="E112" s="44">
        <f t="shared" si="17"/>
        <v>0</v>
      </c>
      <c r="F112" s="16">
        <f t="shared" si="17"/>
        <v>3758373.65</v>
      </c>
    </row>
    <row r="113" spans="1:6" ht="25.5">
      <c r="A113" s="17" t="s">
        <v>143</v>
      </c>
      <c r="B113" s="18" t="s">
        <v>73</v>
      </c>
      <c r="C113" s="18" t="s">
        <v>13</v>
      </c>
      <c r="D113" s="16">
        <f t="shared" si="17"/>
        <v>3758373.65</v>
      </c>
      <c r="E113" s="44">
        <f t="shared" si="17"/>
        <v>0</v>
      </c>
      <c r="F113" s="16">
        <f t="shared" si="17"/>
        <v>3758373.65</v>
      </c>
    </row>
    <row r="114" spans="1:6" ht="12.75">
      <c r="A114" s="10" t="s">
        <v>179</v>
      </c>
      <c r="B114" s="11" t="s">
        <v>73</v>
      </c>
      <c r="C114" s="11" t="s">
        <v>63</v>
      </c>
      <c r="D114" s="12">
        <v>3758373.65</v>
      </c>
      <c r="E114" s="45"/>
      <c r="F114" s="13">
        <f>D114+E114</f>
        <v>3758373.65</v>
      </c>
    </row>
    <row r="115" spans="1:6" ht="38.25">
      <c r="A115" s="17" t="s">
        <v>187</v>
      </c>
      <c r="B115" s="18" t="s">
        <v>74</v>
      </c>
      <c r="C115" s="18"/>
      <c r="D115" s="16">
        <f aca="true" t="shared" si="18" ref="D115:F118">D116</f>
        <v>640000</v>
      </c>
      <c r="E115" s="44">
        <f t="shared" si="18"/>
        <v>0</v>
      </c>
      <c r="F115" s="16">
        <f t="shared" si="18"/>
        <v>640000</v>
      </c>
    </row>
    <row r="116" spans="1:6" ht="25.5">
      <c r="A116" s="17" t="s">
        <v>188</v>
      </c>
      <c r="B116" s="18" t="s">
        <v>75</v>
      </c>
      <c r="C116" s="18"/>
      <c r="D116" s="16">
        <f t="shared" si="18"/>
        <v>640000</v>
      </c>
      <c r="E116" s="44">
        <f t="shared" si="18"/>
        <v>0</v>
      </c>
      <c r="F116" s="16">
        <f t="shared" si="18"/>
        <v>640000</v>
      </c>
    </row>
    <row r="117" spans="1:6" ht="12.75">
      <c r="A117" s="17" t="s">
        <v>189</v>
      </c>
      <c r="B117" s="18" t="s">
        <v>76</v>
      </c>
      <c r="C117" s="18"/>
      <c r="D117" s="16">
        <f t="shared" si="18"/>
        <v>640000</v>
      </c>
      <c r="E117" s="44">
        <f t="shared" si="18"/>
        <v>0</v>
      </c>
      <c r="F117" s="16">
        <f t="shared" si="18"/>
        <v>640000</v>
      </c>
    </row>
    <row r="118" spans="1:6" ht="25.5">
      <c r="A118" s="17" t="s">
        <v>139</v>
      </c>
      <c r="B118" s="18" t="s">
        <v>76</v>
      </c>
      <c r="C118" s="18" t="s">
        <v>9</v>
      </c>
      <c r="D118" s="16">
        <f t="shared" si="18"/>
        <v>640000</v>
      </c>
      <c r="E118" s="44">
        <f t="shared" si="18"/>
        <v>0</v>
      </c>
      <c r="F118" s="16">
        <f t="shared" si="18"/>
        <v>640000</v>
      </c>
    </row>
    <row r="119" spans="1:6" ht="25.5">
      <c r="A119" s="10" t="s">
        <v>140</v>
      </c>
      <c r="B119" s="11" t="s">
        <v>76</v>
      </c>
      <c r="C119" s="11" t="s">
        <v>10</v>
      </c>
      <c r="D119" s="12">
        <v>640000</v>
      </c>
      <c r="E119" s="45"/>
      <c r="F119" s="13">
        <f>D119+E119</f>
        <v>640000</v>
      </c>
    </row>
    <row r="120" spans="1:6" ht="38.25">
      <c r="A120" s="14" t="s">
        <v>77</v>
      </c>
      <c r="B120" s="15" t="s">
        <v>78</v>
      </c>
      <c r="C120" s="15"/>
      <c r="D120" s="16">
        <f aca="true" t="shared" si="19" ref="D120:F123">D121</f>
        <v>1000000</v>
      </c>
      <c r="E120" s="44">
        <f t="shared" si="19"/>
        <v>7848578</v>
      </c>
      <c r="F120" s="16">
        <f t="shared" si="19"/>
        <v>8848578</v>
      </c>
    </row>
    <row r="121" spans="1:6" ht="38.25">
      <c r="A121" s="17" t="s">
        <v>190</v>
      </c>
      <c r="B121" s="18" t="s">
        <v>79</v>
      </c>
      <c r="C121" s="18"/>
      <c r="D121" s="16">
        <f>D122+D125</f>
        <v>1000000</v>
      </c>
      <c r="E121" s="16">
        <f>E122+E125</f>
        <v>7848578</v>
      </c>
      <c r="F121" s="16">
        <f>F122+F125</f>
        <v>8848578</v>
      </c>
    </row>
    <row r="122" spans="1:6" ht="12.75">
      <c r="A122" s="17" t="s">
        <v>166</v>
      </c>
      <c r="B122" s="18" t="s">
        <v>80</v>
      </c>
      <c r="C122" s="18"/>
      <c r="D122" s="16">
        <f t="shared" si="19"/>
        <v>1000000</v>
      </c>
      <c r="E122" s="44">
        <f t="shared" si="19"/>
        <v>0</v>
      </c>
      <c r="F122" s="16">
        <f t="shared" si="19"/>
        <v>1000000</v>
      </c>
    </row>
    <row r="123" spans="1:6" ht="25.5">
      <c r="A123" s="17" t="s">
        <v>139</v>
      </c>
      <c r="B123" s="18" t="s">
        <v>80</v>
      </c>
      <c r="C123" s="18" t="s">
        <v>9</v>
      </c>
      <c r="D123" s="16">
        <f t="shared" si="19"/>
        <v>1000000</v>
      </c>
      <c r="E123" s="44">
        <f t="shared" si="19"/>
        <v>0</v>
      </c>
      <c r="F123" s="16">
        <f t="shared" si="19"/>
        <v>1000000</v>
      </c>
    </row>
    <row r="124" spans="1:6" ht="25.5">
      <c r="A124" s="10" t="s">
        <v>140</v>
      </c>
      <c r="B124" s="11" t="s">
        <v>80</v>
      </c>
      <c r="C124" s="11" t="s">
        <v>10</v>
      </c>
      <c r="D124" s="54">
        <v>1000000</v>
      </c>
      <c r="E124" s="45"/>
      <c r="F124" s="13">
        <f>D124+E124</f>
        <v>1000000</v>
      </c>
    </row>
    <row r="125" spans="1:6" ht="29.25" customHeight="1">
      <c r="A125" s="17" t="s">
        <v>272</v>
      </c>
      <c r="B125" s="18" t="s">
        <v>271</v>
      </c>
      <c r="C125" s="62"/>
      <c r="D125" s="42">
        <f aca="true" t="shared" si="20" ref="D125:F126">D126</f>
        <v>0</v>
      </c>
      <c r="E125" s="42">
        <f t="shared" si="20"/>
        <v>7848578</v>
      </c>
      <c r="F125" s="42">
        <f t="shared" si="20"/>
        <v>7848578</v>
      </c>
    </row>
    <row r="126" spans="1:6" ht="25.5">
      <c r="A126" s="17" t="s">
        <v>139</v>
      </c>
      <c r="B126" s="18" t="s">
        <v>271</v>
      </c>
      <c r="C126" s="18" t="s">
        <v>9</v>
      </c>
      <c r="D126" s="42">
        <f t="shared" si="20"/>
        <v>0</v>
      </c>
      <c r="E126" s="42">
        <f t="shared" si="20"/>
        <v>7848578</v>
      </c>
      <c r="F126" s="42">
        <f t="shared" si="20"/>
        <v>7848578</v>
      </c>
    </row>
    <row r="127" spans="1:6" ht="25.5">
      <c r="A127" s="10" t="s">
        <v>140</v>
      </c>
      <c r="B127" s="11" t="s">
        <v>271</v>
      </c>
      <c r="C127" s="11" t="s">
        <v>10</v>
      </c>
      <c r="D127" s="59"/>
      <c r="E127" s="45">
        <v>7848578</v>
      </c>
      <c r="F127" s="13">
        <f>D127+E127</f>
        <v>7848578</v>
      </c>
    </row>
    <row r="128" spans="1:6" ht="54" customHeight="1">
      <c r="A128" s="14" t="s">
        <v>81</v>
      </c>
      <c r="B128" s="15" t="s">
        <v>82</v>
      </c>
      <c r="C128" s="15"/>
      <c r="D128" s="16">
        <f>D129</f>
        <v>18180000</v>
      </c>
      <c r="E128" s="44">
        <f>E129</f>
        <v>200000</v>
      </c>
      <c r="F128" s="16">
        <f>F129</f>
        <v>18380000</v>
      </c>
    </row>
    <row r="129" spans="1:6" ht="25.5">
      <c r="A129" s="17" t="s">
        <v>235</v>
      </c>
      <c r="B129" s="18" t="s">
        <v>83</v>
      </c>
      <c r="C129" s="18"/>
      <c r="D129" s="16">
        <f>D130+D133</f>
        <v>18180000</v>
      </c>
      <c r="E129" s="44">
        <f>E130+E133</f>
        <v>200000</v>
      </c>
      <c r="F129" s="16">
        <f>F130+F133</f>
        <v>18380000</v>
      </c>
    </row>
    <row r="130" spans="1:6" ht="29.25" customHeight="1">
      <c r="A130" s="17" t="s">
        <v>178</v>
      </c>
      <c r="B130" s="18" t="s">
        <v>84</v>
      </c>
      <c r="C130" s="18"/>
      <c r="D130" s="16">
        <f aca="true" t="shared" si="21" ref="D130:F131">D131</f>
        <v>4273000</v>
      </c>
      <c r="E130" s="44">
        <f t="shared" si="21"/>
        <v>0</v>
      </c>
      <c r="F130" s="16">
        <f t="shared" si="21"/>
        <v>4273000</v>
      </c>
    </row>
    <row r="131" spans="1:6" ht="25.5">
      <c r="A131" s="17" t="s">
        <v>143</v>
      </c>
      <c r="B131" s="18" t="s">
        <v>84</v>
      </c>
      <c r="C131" s="18" t="s">
        <v>13</v>
      </c>
      <c r="D131" s="16">
        <f t="shared" si="21"/>
        <v>4273000</v>
      </c>
      <c r="E131" s="44">
        <f t="shared" si="21"/>
        <v>0</v>
      </c>
      <c r="F131" s="16">
        <f t="shared" si="21"/>
        <v>4273000</v>
      </c>
    </row>
    <row r="132" spans="1:6" ht="12.75">
      <c r="A132" s="10" t="s">
        <v>179</v>
      </c>
      <c r="B132" s="11" t="s">
        <v>84</v>
      </c>
      <c r="C132" s="11" t="s">
        <v>63</v>
      </c>
      <c r="D132" s="12">
        <v>4273000</v>
      </c>
      <c r="E132" s="45"/>
      <c r="F132" s="13">
        <f>D132+E132</f>
        <v>4273000</v>
      </c>
    </row>
    <row r="133" spans="1:6" ht="25.5">
      <c r="A133" s="17" t="s">
        <v>225</v>
      </c>
      <c r="B133" s="18" t="s">
        <v>85</v>
      </c>
      <c r="C133" s="18"/>
      <c r="D133" s="16">
        <f aca="true" t="shared" si="22" ref="D133:F134">D134</f>
        <v>13907000</v>
      </c>
      <c r="E133" s="44">
        <f t="shared" si="22"/>
        <v>200000</v>
      </c>
      <c r="F133" s="16">
        <f t="shared" si="22"/>
        <v>14107000</v>
      </c>
    </row>
    <row r="134" spans="1:6" ht="12.75">
      <c r="A134" s="17" t="s">
        <v>151</v>
      </c>
      <c r="B134" s="18" t="s">
        <v>85</v>
      </c>
      <c r="C134" s="18" t="s">
        <v>23</v>
      </c>
      <c r="D134" s="16">
        <f t="shared" si="22"/>
        <v>13907000</v>
      </c>
      <c r="E134" s="44">
        <f t="shared" si="22"/>
        <v>200000</v>
      </c>
      <c r="F134" s="16">
        <f t="shared" si="22"/>
        <v>14107000</v>
      </c>
    </row>
    <row r="135" spans="1:6" ht="45" customHeight="1">
      <c r="A135" s="10" t="s">
        <v>152</v>
      </c>
      <c r="B135" s="11" t="s">
        <v>85</v>
      </c>
      <c r="C135" s="11" t="s">
        <v>24</v>
      </c>
      <c r="D135" s="12">
        <v>13907000</v>
      </c>
      <c r="E135" s="45">
        <v>200000</v>
      </c>
      <c r="F135" s="13">
        <f>D135+E135</f>
        <v>14107000</v>
      </c>
    </row>
    <row r="136" spans="1:6" ht="51">
      <c r="A136" s="14" t="s">
        <v>86</v>
      </c>
      <c r="B136" s="15" t="s">
        <v>87</v>
      </c>
      <c r="C136" s="15"/>
      <c r="D136" s="16">
        <f aca="true" t="shared" si="23" ref="D136:F139">D137</f>
        <v>130088</v>
      </c>
      <c r="E136" s="44">
        <f t="shared" si="23"/>
        <v>0</v>
      </c>
      <c r="F136" s="16">
        <f t="shared" si="23"/>
        <v>130088</v>
      </c>
    </row>
    <row r="137" spans="1:6" ht="25.5">
      <c r="A137" s="17" t="s">
        <v>224</v>
      </c>
      <c r="B137" s="18" t="s">
        <v>88</v>
      </c>
      <c r="C137" s="18"/>
      <c r="D137" s="16">
        <f t="shared" si="23"/>
        <v>130088</v>
      </c>
      <c r="E137" s="44">
        <f t="shared" si="23"/>
        <v>0</v>
      </c>
      <c r="F137" s="16">
        <f t="shared" si="23"/>
        <v>130088</v>
      </c>
    </row>
    <row r="138" spans="1:6" ht="51">
      <c r="A138" s="17" t="s">
        <v>223</v>
      </c>
      <c r="B138" s="18" t="s">
        <v>89</v>
      </c>
      <c r="C138" s="18"/>
      <c r="D138" s="16">
        <f t="shared" si="23"/>
        <v>130088</v>
      </c>
      <c r="E138" s="44">
        <f t="shared" si="23"/>
        <v>0</v>
      </c>
      <c r="F138" s="16">
        <f t="shared" si="23"/>
        <v>130088</v>
      </c>
    </row>
    <row r="139" spans="1:6" ht="25.5">
      <c r="A139" s="17" t="s">
        <v>139</v>
      </c>
      <c r="B139" s="18" t="s">
        <v>89</v>
      </c>
      <c r="C139" s="18" t="s">
        <v>9</v>
      </c>
      <c r="D139" s="16">
        <f t="shared" si="23"/>
        <v>130088</v>
      </c>
      <c r="E139" s="44">
        <f t="shared" si="23"/>
        <v>0</v>
      </c>
      <c r="F139" s="16">
        <f t="shared" si="23"/>
        <v>130088</v>
      </c>
    </row>
    <row r="140" spans="1:6" ht="25.5">
      <c r="A140" s="10" t="s">
        <v>140</v>
      </c>
      <c r="B140" s="11" t="s">
        <v>89</v>
      </c>
      <c r="C140" s="11" t="s">
        <v>10</v>
      </c>
      <c r="D140" s="12">
        <v>130088</v>
      </c>
      <c r="E140" s="45"/>
      <c r="F140" s="13">
        <f>D140+E140</f>
        <v>130088</v>
      </c>
    </row>
    <row r="141" spans="1:6" ht="38.25">
      <c r="A141" s="14" t="s">
        <v>90</v>
      </c>
      <c r="B141" s="15" t="s">
        <v>91</v>
      </c>
      <c r="C141" s="15"/>
      <c r="D141" s="16">
        <f aca="true" t="shared" si="24" ref="D141:F144">D142</f>
        <v>700000</v>
      </c>
      <c r="E141" s="44">
        <f t="shared" si="24"/>
        <v>0</v>
      </c>
      <c r="F141" s="16">
        <f t="shared" si="24"/>
        <v>700000</v>
      </c>
    </row>
    <row r="142" spans="1:6" ht="42" customHeight="1">
      <c r="A142" s="17" t="s">
        <v>222</v>
      </c>
      <c r="B142" s="18" t="s">
        <v>92</v>
      </c>
      <c r="C142" s="18"/>
      <c r="D142" s="16">
        <f>D143+D146</f>
        <v>700000</v>
      </c>
      <c r="E142" s="16">
        <f>E143+E146</f>
        <v>0</v>
      </c>
      <c r="F142" s="16">
        <f>F143+F146</f>
        <v>700000</v>
      </c>
    </row>
    <row r="143" spans="1:6" ht="12.75">
      <c r="A143" s="17" t="s">
        <v>221</v>
      </c>
      <c r="B143" s="18" t="s">
        <v>93</v>
      </c>
      <c r="C143" s="18"/>
      <c r="D143" s="16">
        <f>D144</f>
        <v>700000</v>
      </c>
      <c r="E143" s="16">
        <f>E144</f>
        <v>-300000</v>
      </c>
      <c r="F143" s="16">
        <f>F144</f>
        <v>400000</v>
      </c>
    </row>
    <row r="144" spans="1:6" ht="25.5">
      <c r="A144" s="17" t="s">
        <v>139</v>
      </c>
      <c r="B144" s="18" t="s">
        <v>93</v>
      </c>
      <c r="C144" s="18" t="s">
        <v>9</v>
      </c>
      <c r="D144" s="16">
        <f t="shared" si="24"/>
        <v>700000</v>
      </c>
      <c r="E144" s="44">
        <f t="shared" si="24"/>
        <v>-300000</v>
      </c>
      <c r="F144" s="16">
        <f t="shared" si="24"/>
        <v>400000</v>
      </c>
    </row>
    <row r="145" spans="1:6" ht="30.75" customHeight="1">
      <c r="A145" s="10" t="s">
        <v>140</v>
      </c>
      <c r="B145" s="11" t="s">
        <v>93</v>
      </c>
      <c r="C145" s="71" t="s">
        <v>10</v>
      </c>
      <c r="D145" s="54">
        <v>700000</v>
      </c>
      <c r="E145" s="45">
        <v>-300000</v>
      </c>
      <c r="F145" s="13">
        <f>D145+E145</f>
        <v>400000</v>
      </c>
    </row>
    <row r="146" spans="1:6" ht="41.25" customHeight="1">
      <c r="A146" s="17" t="s">
        <v>265</v>
      </c>
      <c r="B146" s="29" t="s">
        <v>266</v>
      </c>
      <c r="C146" s="76"/>
      <c r="D146" s="74">
        <f aca="true" t="shared" si="25" ref="D146:F147">D147</f>
        <v>0</v>
      </c>
      <c r="E146" s="74">
        <f t="shared" si="25"/>
        <v>300000</v>
      </c>
      <c r="F146" s="74">
        <f t="shared" si="25"/>
        <v>300000</v>
      </c>
    </row>
    <row r="147" spans="1:6" ht="30" customHeight="1">
      <c r="A147" s="17" t="s">
        <v>139</v>
      </c>
      <c r="B147" s="29" t="s">
        <v>266</v>
      </c>
      <c r="C147" s="75" t="s">
        <v>9</v>
      </c>
      <c r="D147" s="74">
        <f t="shared" si="25"/>
        <v>0</v>
      </c>
      <c r="E147" s="74">
        <f t="shared" si="25"/>
        <v>300000</v>
      </c>
      <c r="F147" s="74">
        <f t="shared" si="25"/>
        <v>300000</v>
      </c>
    </row>
    <row r="148" spans="1:6" ht="29.25" customHeight="1">
      <c r="A148" s="10" t="s">
        <v>140</v>
      </c>
      <c r="B148" s="33" t="s">
        <v>266</v>
      </c>
      <c r="C148" s="72" t="s">
        <v>10</v>
      </c>
      <c r="D148" s="61"/>
      <c r="E148" s="61">
        <v>300000</v>
      </c>
      <c r="F148" s="13">
        <f>D148+E148</f>
        <v>300000</v>
      </c>
    </row>
    <row r="149" spans="1:6" ht="38.25">
      <c r="A149" s="14" t="s">
        <v>94</v>
      </c>
      <c r="B149" s="15" t="s">
        <v>95</v>
      </c>
      <c r="C149" s="9"/>
      <c r="D149" s="53">
        <f>D150</f>
        <v>37984399</v>
      </c>
      <c r="E149" s="44">
        <f>E150</f>
        <v>-493234.1</v>
      </c>
      <c r="F149" s="16">
        <f>F150</f>
        <v>37491164.9</v>
      </c>
    </row>
    <row r="150" spans="1:6" ht="51">
      <c r="A150" s="17" t="s">
        <v>220</v>
      </c>
      <c r="B150" s="18" t="s">
        <v>96</v>
      </c>
      <c r="C150" s="18"/>
      <c r="D150" s="16">
        <f>D151+D154+D157+D162</f>
        <v>37984399</v>
      </c>
      <c r="E150" s="44">
        <f>E151+E154+E157+E162</f>
        <v>-493234.1</v>
      </c>
      <c r="F150" s="16">
        <f>F151+F154+F157+F162</f>
        <v>37491164.9</v>
      </c>
    </row>
    <row r="151" spans="1:6" ht="12.75">
      <c r="A151" s="17" t="s">
        <v>219</v>
      </c>
      <c r="B151" s="18" t="s">
        <v>97</v>
      </c>
      <c r="C151" s="18"/>
      <c r="D151" s="16">
        <f aca="true" t="shared" si="26" ref="D151:F152">D152</f>
        <v>18354399</v>
      </c>
      <c r="E151" s="44">
        <f t="shared" si="26"/>
        <v>0</v>
      </c>
      <c r="F151" s="16">
        <f t="shared" si="26"/>
        <v>18354399</v>
      </c>
    </row>
    <row r="152" spans="1:6" ht="25.5">
      <c r="A152" s="17" t="s">
        <v>139</v>
      </c>
      <c r="B152" s="18" t="s">
        <v>97</v>
      </c>
      <c r="C152" s="18" t="s">
        <v>9</v>
      </c>
      <c r="D152" s="16">
        <f t="shared" si="26"/>
        <v>18354399</v>
      </c>
      <c r="E152" s="44">
        <f t="shared" si="26"/>
        <v>0</v>
      </c>
      <c r="F152" s="16">
        <f t="shared" si="26"/>
        <v>18354399</v>
      </c>
    </row>
    <row r="153" spans="1:6" ht="25.5">
      <c r="A153" s="10" t="s">
        <v>140</v>
      </c>
      <c r="B153" s="11" t="s">
        <v>97</v>
      </c>
      <c r="C153" s="11" t="s">
        <v>10</v>
      </c>
      <c r="D153" s="12">
        <v>18354399</v>
      </c>
      <c r="E153" s="45"/>
      <c r="F153" s="13">
        <f>D153+E153</f>
        <v>18354399</v>
      </c>
    </row>
    <row r="154" spans="1:6" ht="12.75">
      <c r="A154" s="17" t="s">
        <v>218</v>
      </c>
      <c r="B154" s="18" t="s">
        <v>98</v>
      </c>
      <c r="C154" s="18"/>
      <c r="D154" s="16">
        <f aca="true" t="shared" si="27" ref="D154:F155">D155</f>
        <v>2630000</v>
      </c>
      <c r="E154" s="44">
        <f t="shared" si="27"/>
        <v>0</v>
      </c>
      <c r="F154" s="16">
        <f t="shared" si="27"/>
        <v>2630000</v>
      </c>
    </row>
    <row r="155" spans="1:6" ht="25.5">
      <c r="A155" s="17" t="s">
        <v>139</v>
      </c>
      <c r="B155" s="18" t="s">
        <v>98</v>
      </c>
      <c r="C155" s="18" t="s">
        <v>9</v>
      </c>
      <c r="D155" s="16">
        <f t="shared" si="27"/>
        <v>2630000</v>
      </c>
      <c r="E155" s="44">
        <f t="shared" si="27"/>
        <v>0</v>
      </c>
      <c r="F155" s="16">
        <f t="shared" si="27"/>
        <v>2630000</v>
      </c>
    </row>
    <row r="156" spans="1:6" ht="25.5">
      <c r="A156" s="10" t="s">
        <v>140</v>
      </c>
      <c r="B156" s="11" t="s">
        <v>98</v>
      </c>
      <c r="C156" s="11" t="s">
        <v>10</v>
      </c>
      <c r="D156" s="12">
        <v>2630000</v>
      </c>
      <c r="E156" s="45"/>
      <c r="F156" s="13">
        <f>D156+E156</f>
        <v>2630000</v>
      </c>
    </row>
    <row r="157" spans="1:6" ht="12.75">
      <c r="A157" s="17" t="s">
        <v>217</v>
      </c>
      <c r="B157" s="18" t="s">
        <v>99</v>
      </c>
      <c r="C157" s="18"/>
      <c r="D157" s="16">
        <f>D158+D160</f>
        <v>2500000</v>
      </c>
      <c r="E157" s="44">
        <f>E158+E160</f>
        <v>0</v>
      </c>
      <c r="F157" s="16">
        <f>F158+F160</f>
        <v>2500000</v>
      </c>
    </row>
    <row r="158" spans="1:6" ht="25.5">
      <c r="A158" s="17" t="s">
        <v>139</v>
      </c>
      <c r="B158" s="18" t="s">
        <v>99</v>
      </c>
      <c r="C158" s="18" t="s">
        <v>9</v>
      </c>
      <c r="D158" s="16">
        <f>D159</f>
        <v>1500000</v>
      </c>
      <c r="E158" s="44">
        <f>E159</f>
        <v>0</v>
      </c>
      <c r="F158" s="16">
        <f>F159</f>
        <v>1500000</v>
      </c>
    </row>
    <row r="159" spans="1:6" ht="25.5">
      <c r="A159" s="10" t="s">
        <v>140</v>
      </c>
      <c r="B159" s="11" t="s">
        <v>99</v>
      </c>
      <c r="C159" s="11" t="s">
        <v>10</v>
      </c>
      <c r="D159" s="12">
        <v>1500000</v>
      </c>
      <c r="E159" s="45"/>
      <c r="F159" s="13">
        <f>D159+E159</f>
        <v>1500000</v>
      </c>
    </row>
    <row r="160" spans="1:6" ht="12.75">
      <c r="A160" s="17" t="s">
        <v>151</v>
      </c>
      <c r="B160" s="18" t="s">
        <v>99</v>
      </c>
      <c r="C160" s="18" t="s">
        <v>23</v>
      </c>
      <c r="D160" s="16">
        <f>D161</f>
        <v>1000000</v>
      </c>
      <c r="E160" s="44">
        <f>E161</f>
        <v>0</v>
      </c>
      <c r="F160" s="16">
        <f>F161</f>
        <v>1000000</v>
      </c>
    </row>
    <row r="161" spans="1:6" ht="51">
      <c r="A161" s="10" t="s">
        <v>152</v>
      </c>
      <c r="B161" s="11" t="s">
        <v>99</v>
      </c>
      <c r="C161" s="11" t="s">
        <v>24</v>
      </c>
      <c r="D161" s="12">
        <v>1000000</v>
      </c>
      <c r="E161" s="45"/>
      <c r="F161" s="13">
        <f>D161+E161</f>
        <v>1000000</v>
      </c>
    </row>
    <row r="162" spans="1:6" ht="29.25" customHeight="1">
      <c r="A162" s="17" t="s">
        <v>214</v>
      </c>
      <c r="B162" s="18" t="s">
        <v>100</v>
      </c>
      <c r="C162" s="18"/>
      <c r="D162" s="16">
        <f>D163+D165</f>
        <v>14500000</v>
      </c>
      <c r="E162" s="16">
        <f>E163+E165</f>
        <v>-493234.1</v>
      </c>
      <c r="F162" s="16">
        <f>F163+F165</f>
        <v>14006765.899999999</v>
      </c>
    </row>
    <row r="163" spans="1:6" ht="28.5" customHeight="1">
      <c r="A163" s="17" t="s">
        <v>139</v>
      </c>
      <c r="B163" s="18" t="s">
        <v>100</v>
      </c>
      <c r="C163" s="18" t="s">
        <v>9</v>
      </c>
      <c r="D163" s="16">
        <f>D164</f>
        <v>12656421.37</v>
      </c>
      <c r="E163" s="44">
        <f>E164</f>
        <v>-493234.1</v>
      </c>
      <c r="F163" s="16">
        <f>F164</f>
        <v>12163187.27</v>
      </c>
    </row>
    <row r="164" spans="1:6" ht="29.25" customHeight="1">
      <c r="A164" s="10" t="s">
        <v>140</v>
      </c>
      <c r="B164" s="11" t="s">
        <v>100</v>
      </c>
      <c r="C164" s="11" t="s">
        <v>10</v>
      </c>
      <c r="D164" s="54">
        <v>12656421.37</v>
      </c>
      <c r="E164" s="65">
        <v>-493234.1</v>
      </c>
      <c r="F164" s="64">
        <f>D164+E164</f>
        <v>12163187.27</v>
      </c>
    </row>
    <row r="165" spans="1:6" ht="14.25" customHeight="1">
      <c r="A165" s="66" t="s">
        <v>151</v>
      </c>
      <c r="B165" s="18" t="s">
        <v>100</v>
      </c>
      <c r="C165" s="62" t="s">
        <v>23</v>
      </c>
      <c r="D165" s="42">
        <f>D166</f>
        <v>1843578.63</v>
      </c>
      <c r="E165" s="42">
        <f>E166</f>
        <v>0</v>
      </c>
      <c r="F165" s="42">
        <f>F166</f>
        <v>1843578.63</v>
      </c>
    </row>
    <row r="166" spans="1:6" ht="43.5" customHeight="1">
      <c r="A166" s="67" t="s">
        <v>152</v>
      </c>
      <c r="B166" s="11" t="s">
        <v>100</v>
      </c>
      <c r="C166" s="11" t="s">
        <v>24</v>
      </c>
      <c r="D166" s="59">
        <v>1843578.63</v>
      </c>
      <c r="E166" s="65"/>
      <c r="F166" s="64">
        <f>D166+E166</f>
        <v>1843578.63</v>
      </c>
    </row>
    <row r="167" spans="1:6" ht="41.25" customHeight="1">
      <c r="A167" s="14" t="s">
        <v>101</v>
      </c>
      <c r="B167" s="15" t="s">
        <v>102</v>
      </c>
      <c r="C167" s="15"/>
      <c r="D167" s="16">
        <f aca="true" t="shared" si="28" ref="D167:F170">D168</f>
        <v>150000</v>
      </c>
      <c r="E167" s="44">
        <f t="shared" si="28"/>
        <v>0</v>
      </c>
      <c r="F167" s="16">
        <f t="shared" si="28"/>
        <v>150000</v>
      </c>
    </row>
    <row r="168" spans="1:6" ht="38.25">
      <c r="A168" s="17" t="s">
        <v>215</v>
      </c>
      <c r="B168" s="18" t="s">
        <v>103</v>
      </c>
      <c r="C168" s="18"/>
      <c r="D168" s="16">
        <f t="shared" si="28"/>
        <v>150000</v>
      </c>
      <c r="E168" s="44">
        <f t="shared" si="28"/>
        <v>0</v>
      </c>
      <c r="F168" s="16">
        <f t="shared" si="28"/>
        <v>150000</v>
      </c>
    </row>
    <row r="169" spans="1:6" ht="57" customHeight="1">
      <c r="A169" s="17" t="s">
        <v>216</v>
      </c>
      <c r="B169" s="18" t="s">
        <v>104</v>
      </c>
      <c r="C169" s="18"/>
      <c r="D169" s="16">
        <f t="shared" si="28"/>
        <v>150000</v>
      </c>
      <c r="E169" s="44">
        <f t="shared" si="28"/>
        <v>0</v>
      </c>
      <c r="F169" s="16">
        <f t="shared" si="28"/>
        <v>150000</v>
      </c>
    </row>
    <row r="170" spans="1:6" ht="32.25" customHeight="1">
      <c r="A170" s="17" t="s">
        <v>143</v>
      </c>
      <c r="B170" s="18" t="s">
        <v>104</v>
      </c>
      <c r="C170" s="18" t="s">
        <v>13</v>
      </c>
      <c r="D170" s="16">
        <f t="shared" si="28"/>
        <v>150000</v>
      </c>
      <c r="E170" s="44">
        <f t="shared" si="28"/>
        <v>0</v>
      </c>
      <c r="F170" s="16">
        <f t="shared" si="28"/>
        <v>150000</v>
      </c>
    </row>
    <row r="171" spans="1:6" ht="30" customHeight="1">
      <c r="A171" s="10" t="s">
        <v>144</v>
      </c>
      <c r="B171" s="11" t="s">
        <v>104</v>
      </c>
      <c r="C171" s="11" t="s">
        <v>14</v>
      </c>
      <c r="D171" s="12">
        <v>150000</v>
      </c>
      <c r="E171" s="45"/>
      <c r="F171" s="13">
        <f>D171+E171</f>
        <v>150000</v>
      </c>
    </row>
    <row r="172" spans="1:6" ht="81.75" customHeight="1">
      <c r="A172" s="36" t="s">
        <v>239</v>
      </c>
      <c r="B172" s="39" t="s">
        <v>241</v>
      </c>
      <c r="C172" s="40"/>
      <c r="D172" s="42">
        <f>D173</f>
        <v>26260000</v>
      </c>
      <c r="E172" s="38">
        <f>E173</f>
        <v>0</v>
      </c>
      <c r="F172" s="42">
        <f>F173</f>
        <v>26260000</v>
      </c>
    </row>
    <row r="173" spans="1:6" ht="57" customHeight="1">
      <c r="A173" s="37" t="s">
        <v>240</v>
      </c>
      <c r="B173" s="39" t="s">
        <v>242</v>
      </c>
      <c r="C173" s="40"/>
      <c r="D173" s="52">
        <f>D174+D177</f>
        <v>26260000</v>
      </c>
      <c r="E173" s="51">
        <f>E174+E177</f>
        <v>0</v>
      </c>
      <c r="F173" s="52">
        <f>F174+F177</f>
        <v>26260000</v>
      </c>
    </row>
    <row r="174" spans="1:6" ht="81" customHeight="1">
      <c r="A174" s="49" t="s">
        <v>246</v>
      </c>
      <c r="B174" s="29" t="s">
        <v>247</v>
      </c>
      <c r="C174" s="30"/>
      <c r="D174" s="31">
        <f aca="true" t="shared" si="29" ref="D174:F175">D175</f>
        <v>26000000</v>
      </c>
      <c r="E174" s="31">
        <f t="shared" si="29"/>
        <v>0</v>
      </c>
      <c r="F174" s="31">
        <f t="shared" si="29"/>
        <v>26000000</v>
      </c>
    </row>
    <row r="175" spans="1:6" ht="18" customHeight="1">
      <c r="A175" s="27" t="s">
        <v>151</v>
      </c>
      <c r="B175" s="29" t="s">
        <v>247</v>
      </c>
      <c r="C175" s="30" t="s">
        <v>23</v>
      </c>
      <c r="D175" s="31">
        <f t="shared" si="29"/>
        <v>26000000</v>
      </c>
      <c r="E175" s="31">
        <f t="shared" si="29"/>
        <v>0</v>
      </c>
      <c r="F175" s="31">
        <f t="shared" si="29"/>
        <v>26000000</v>
      </c>
    </row>
    <row r="176" spans="1:6" ht="42" customHeight="1">
      <c r="A176" s="28" t="s">
        <v>152</v>
      </c>
      <c r="B176" s="41" t="s">
        <v>247</v>
      </c>
      <c r="C176" s="34" t="s">
        <v>24</v>
      </c>
      <c r="D176" s="35">
        <v>26000000</v>
      </c>
      <c r="E176" s="13"/>
      <c r="F176" s="13">
        <f>D176+E176</f>
        <v>26000000</v>
      </c>
    </row>
    <row r="177" spans="1:6" ht="46.5" customHeight="1">
      <c r="A177" s="27" t="s">
        <v>245</v>
      </c>
      <c r="B177" s="29" t="s">
        <v>243</v>
      </c>
      <c r="C177" s="30"/>
      <c r="D177" s="42">
        <f aca="true" t="shared" si="30" ref="D177:F178">D178</f>
        <v>260000</v>
      </c>
      <c r="E177" s="42">
        <f t="shared" si="30"/>
        <v>0</v>
      </c>
      <c r="F177" s="42">
        <f t="shared" si="30"/>
        <v>260000</v>
      </c>
    </row>
    <row r="178" spans="1:6" ht="16.5" customHeight="1">
      <c r="A178" s="27" t="s">
        <v>151</v>
      </c>
      <c r="B178" s="29" t="s">
        <v>243</v>
      </c>
      <c r="C178" s="30" t="s">
        <v>23</v>
      </c>
      <c r="D178" s="42">
        <f t="shared" si="30"/>
        <v>260000</v>
      </c>
      <c r="E178" s="42">
        <f t="shared" si="30"/>
        <v>0</v>
      </c>
      <c r="F178" s="42">
        <f t="shared" si="30"/>
        <v>260000</v>
      </c>
    </row>
    <row r="179" spans="1:6" ht="46.5" customHeight="1">
      <c r="A179" s="28" t="s">
        <v>152</v>
      </c>
      <c r="B179" s="41" t="s">
        <v>243</v>
      </c>
      <c r="C179" s="34" t="s">
        <v>24</v>
      </c>
      <c r="D179" s="13">
        <v>260000</v>
      </c>
      <c r="E179" s="13"/>
      <c r="F179" s="13">
        <f>D179+E179</f>
        <v>260000</v>
      </c>
    </row>
    <row r="180" spans="1:6" ht="38.25">
      <c r="A180" s="14" t="s">
        <v>105</v>
      </c>
      <c r="B180" s="15" t="s">
        <v>106</v>
      </c>
      <c r="C180" s="50"/>
      <c r="D180" s="16">
        <f aca="true" t="shared" si="31" ref="D180:F183">D181</f>
        <v>23930883.98</v>
      </c>
      <c r="E180" s="16">
        <f t="shared" si="31"/>
        <v>493234.1</v>
      </c>
      <c r="F180" s="16">
        <f t="shared" si="31"/>
        <v>24424118.080000002</v>
      </c>
    </row>
    <row r="181" spans="1:6" ht="27.75" customHeight="1">
      <c r="A181" s="17" t="s">
        <v>211</v>
      </c>
      <c r="B181" s="18" t="s">
        <v>107</v>
      </c>
      <c r="C181" s="18"/>
      <c r="D181" s="53">
        <f>D182+D187</f>
        <v>23930883.98</v>
      </c>
      <c r="E181" s="53">
        <f>E182+E187</f>
        <v>493234.1</v>
      </c>
      <c r="F181" s="53">
        <f>F182+F187</f>
        <v>24424118.080000002</v>
      </c>
    </row>
    <row r="182" spans="1:6" ht="53.25" customHeight="1">
      <c r="A182" s="17" t="s">
        <v>212</v>
      </c>
      <c r="B182" s="18" t="s">
        <v>108</v>
      </c>
      <c r="C182" s="18"/>
      <c r="D182" s="16">
        <f>D183+D185</f>
        <v>21987000</v>
      </c>
      <c r="E182" s="16">
        <f>E183+E185</f>
        <v>493234.1</v>
      </c>
      <c r="F182" s="16">
        <f>F183+F185</f>
        <v>22480234.1</v>
      </c>
    </row>
    <row r="183" spans="1:6" ht="29.25" customHeight="1">
      <c r="A183" s="17" t="s">
        <v>139</v>
      </c>
      <c r="B183" s="18" t="s">
        <v>108</v>
      </c>
      <c r="C183" s="18" t="s">
        <v>9</v>
      </c>
      <c r="D183" s="16">
        <f t="shared" si="31"/>
        <v>17936456.86</v>
      </c>
      <c r="E183" s="44">
        <f t="shared" si="31"/>
        <v>493234.1</v>
      </c>
      <c r="F183" s="16">
        <f t="shared" si="31"/>
        <v>18429690.96</v>
      </c>
    </row>
    <row r="184" spans="1:6" ht="27.75" customHeight="1">
      <c r="A184" s="10" t="s">
        <v>140</v>
      </c>
      <c r="B184" s="11" t="s">
        <v>108</v>
      </c>
      <c r="C184" s="11" t="s">
        <v>10</v>
      </c>
      <c r="D184" s="54">
        <v>17936456.86</v>
      </c>
      <c r="E184" s="65">
        <v>493234.1</v>
      </c>
      <c r="F184" s="64">
        <f>D184+E184</f>
        <v>18429690.96</v>
      </c>
    </row>
    <row r="185" spans="1:6" ht="21" customHeight="1">
      <c r="A185" s="66" t="s">
        <v>151</v>
      </c>
      <c r="B185" s="18" t="s">
        <v>108</v>
      </c>
      <c r="C185" s="62" t="s">
        <v>23</v>
      </c>
      <c r="D185" s="42">
        <f>D186</f>
        <v>4050543.14</v>
      </c>
      <c r="E185" s="42">
        <f>E186</f>
        <v>0</v>
      </c>
      <c r="F185" s="42">
        <f>F186</f>
        <v>4050543.14</v>
      </c>
    </row>
    <row r="186" spans="1:6" ht="45" customHeight="1">
      <c r="A186" s="67" t="s">
        <v>152</v>
      </c>
      <c r="B186" s="11" t="s">
        <v>108</v>
      </c>
      <c r="C186" s="11" t="s">
        <v>24</v>
      </c>
      <c r="D186" s="63">
        <v>4050543.14</v>
      </c>
      <c r="E186" s="63"/>
      <c r="F186" s="64">
        <f>D186+E186</f>
        <v>4050543.14</v>
      </c>
    </row>
    <row r="187" spans="1:6" ht="27.75" customHeight="1">
      <c r="A187" s="27" t="s">
        <v>254</v>
      </c>
      <c r="B187" s="29" t="s">
        <v>255</v>
      </c>
      <c r="C187" s="29"/>
      <c r="D187" s="42">
        <f aca="true" t="shared" si="32" ref="D187:F188">D188</f>
        <v>1943883.98</v>
      </c>
      <c r="E187" s="42">
        <f t="shared" si="32"/>
        <v>0</v>
      </c>
      <c r="F187" s="42">
        <f t="shared" si="32"/>
        <v>1943883.98</v>
      </c>
    </row>
    <row r="188" spans="1:6" ht="30" customHeight="1">
      <c r="A188" s="27" t="s">
        <v>139</v>
      </c>
      <c r="B188" s="29" t="s">
        <v>255</v>
      </c>
      <c r="C188" s="29" t="s">
        <v>9</v>
      </c>
      <c r="D188" s="42">
        <f t="shared" si="32"/>
        <v>1943883.98</v>
      </c>
      <c r="E188" s="42">
        <f t="shared" si="32"/>
        <v>0</v>
      </c>
      <c r="F188" s="42">
        <f t="shared" si="32"/>
        <v>1943883.98</v>
      </c>
    </row>
    <row r="189" spans="1:6" ht="29.25" customHeight="1">
      <c r="A189" s="28" t="s">
        <v>140</v>
      </c>
      <c r="B189" s="33" t="s">
        <v>255</v>
      </c>
      <c r="C189" s="33" t="s">
        <v>10</v>
      </c>
      <c r="D189" s="45">
        <v>1943883.98</v>
      </c>
      <c r="E189" s="45"/>
      <c r="F189" s="13">
        <f>D189+E189</f>
        <v>1943883.98</v>
      </c>
    </row>
    <row r="190" spans="1:6" ht="66.75" customHeight="1">
      <c r="A190" s="14" t="s">
        <v>109</v>
      </c>
      <c r="B190" s="15" t="s">
        <v>110</v>
      </c>
      <c r="C190" s="15"/>
      <c r="D190" s="16">
        <f>D191+D205+D216+D220+D231+D241+D245+D249+D253</f>
        <v>40762380</v>
      </c>
      <c r="E190" s="16">
        <f>E191+E205+E216+E220+E231+E241+E245+E249+E253</f>
        <v>276330</v>
      </c>
      <c r="F190" s="16">
        <f>F191+F205+F216+F220+F231+F241+F245+F249+F253</f>
        <v>41038710</v>
      </c>
    </row>
    <row r="191" spans="1:6" ht="38.25">
      <c r="A191" s="17" t="s">
        <v>213</v>
      </c>
      <c r="B191" s="18" t="s">
        <v>111</v>
      </c>
      <c r="C191" s="18"/>
      <c r="D191" s="16">
        <f>D192+D200+D202</f>
        <v>24214000</v>
      </c>
      <c r="E191" s="44">
        <f>E192+E200+E202</f>
        <v>0</v>
      </c>
      <c r="F191" s="16">
        <f>F192+F200+F202</f>
        <v>24214000</v>
      </c>
    </row>
    <row r="192" spans="1:6" ht="12.75">
      <c r="A192" s="17" t="s">
        <v>205</v>
      </c>
      <c r="B192" s="18" t="s">
        <v>112</v>
      </c>
      <c r="C192" s="18"/>
      <c r="D192" s="16">
        <f>D193+D195+D197</f>
        <v>23254000</v>
      </c>
      <c r="E192" s="44">
        <f>E193+E195+E197</f>
        <v>0</v>
      </c>
      <c r="F192" s="16">
        <f>F193+F195+F197</f>
        <v>23254000</v>
      </c>
    </row>
    <row r="193" spans="1:6" ht="66" customHeight="1">
      <c r="A193" s="17" t="s">
        <v>176</v>
      </c>
      <c r="B193" s="18" t="s">
        <v>112</v>
      </c>
      <c r="C193" s="18" t="s">
        <v>60</v>
      </c>
      <c r="D193" s="16">
        <f>D194</f>
        <v>18169000</v>
      </c>
      <c r="E193" s="44">
        <f>E194</f>
        <v>0</v>
      </c>
      <c r="F193" s="16">
        <f>F194</f>
        <v>18169000</v>
      </c>
    </row>
    <row r="194" spans="1:6" ht="25.5">
      <c r="A194" s="10" t="s">
        <v>204</v>
      </c>
      <c r="B194" s="11" t="s">
        <v>112</v>
      </c>
      <c r="C194" s="11" t="s">
        <v>113</v>
      </c>
      <c r="D194" s="12">
        <v>18169000</v>
      </c>
      <c r="E194" s="45"/>
      <c r="F194" s="13">
        <f>D194+E194</f>
        <v>18169000</v>
      </c>
    </row>
    <row r="195" spans="1:6" ht="25.5">
      <c r="A195" s="17" t="s">
        <v>139</v>
      </c>
      <c r="B195" s="18" t="s">
        <v>112</v>
      </c>
      <c r="C195" s="18" t="s">
        <v>9</v>
      </c>
      <c r="D195" s="16">
        <f>D196</f>
        <v>5042000</v>
      </c>
      <c r="E195" s="44">
        <f>E196</f>
        <v>0</v>
      </c>
      <c r="F195" s="16">
        <f>F196</f>
        <v>5042000</v>
      </c>
    </row>
    <row r="196" spans="1:6" ht="25.5">
      <c r="A196" s="10" t="s">
        <v>140</v>
      </c>
      <c r="B196" s="11" t="s">
        <v>112</v>
      </c>
      <c r="C196" s="11" t="s">
        <v>10</v>
      </c>
      <c r="D196" s="12">
        <v>5042000</v>
      </c>
      <c r="E196" s="45"/>
      <c r="F196" s="13">
        <f>D196+E196</f>
        <v>5042000</v>
      </c>
    </row>
    <row r="197" spans="1:6" ht="12.75">
      <c r="A197" s="17" t="s">
        <v>151</v>
      </c>
      <c r="B197" s="18" t="s">
        <v>112</v>
      </c>
      <c r="C197" s="18" t="s">
        <v>23</v>
      </c>
      <c r="D197" s="16">
        <f>D198</f>
        <v>43000</v>
      </c>
      <c r="E197" s="44">
        <f>E198</f>
        <v>0</v>
      </c>
      <c r="F197" s="16">
        <f>F198</f>
        <v>43000</v>
      </c>
    </row>
    <row r="198" spans="1:6" ht="12.75">
      <c r="A198" s="10" t="s">
        <v>182</v>
      </c>
      <c r="B198" s="11" t="s">
        <v>112</v>
      </c>
      <c r="C198" s="11" t="s">
        <v>67</v>
      </c>
      <c r="D198" s="12">
        <v>43000</v>
      </c>
      <c r="E198" s="45"/>
      <c r="F198" s="13">
        <f>D198+E198</f>
        <v>43000</v>
      </c>
    </row>
    <row r="199" spans="1:6" ht="12.75">
      <c r="A199" s="17" t="s">
        <v>209</v>
      </c>
      <c r="B199" s="18" t="s">
        <v>114</v>
      </c>
      <c r="C199" s="18"/>
      <c r="D199" s="16">
        <f aca="true" t="shared" si="33" ref="D199:F200">D200</f>
        <v>150000</v>
      </c>
      <c r="E199" s="44">
        <f t="shared" si="33"/>
        <v>0</v>
      </c>
      <c r="F199" s="16">
        <f t="shared" si="33"/>
        <v>150000</v>
      </c>
    </row>
    <row r="200" spans="1:6" ht="25.5">
      <c r="A200" s="17" t="s">
        <v>139</v>
      </c>
      <c r="B200" s="18" t="s">
        <v>114</v>
      </c>
      <c r="C200" s="18" t="s">
        <v>9</v>
      </c>
      <c r="D200" s="16">
        <f t="shared" si="33"/>
        <v>150000</v>
      </c>
      <c r="E200" s="44">
        <f t="shared" si="33"/>
        <v>0</v>
      </c>
      <c r="F200" s="16">
        <f t="shared" si="33"/>
        <v>150000</v>
      </c>
    </row>
    <row r="201" spans="1:6" ht="25.5">
      <c r="A201" s="10" t="s">
        <v>140</v>
      </c>
      <c r="B201" s="11" t="s">
        <v>114</v>
      </c>
      <c r="C201" s="11" t="s">
        <v>10</v>
      </c>
      <c r="D201" s="12">
        <v>150000</v>
      </c>
      <c r="E201" s="45"/>
      <c r="F201" s="13">
        <f>D201+E201</f>
        <v>150000</v>
      </c>
    </row>
    <row r="202" spans="1:6" ht="30" customHeight="1">
      <c r="A202" s="17" t="s">
        <v>210</v>
      </c>
      <c r="B202" s="18" t="s">
        <v>115</v>
      </c>
      <c r="C202" s="18"/>
      <c r="D202" s="16">
        <f aca="true" t="shared" si="34" ref="D202:F203">D203</f>
        <v>810000</v>
      </c>
      <c r="E202" s="44">
        <f t="shared" si="34"/>
        <v>0</v>
      </c>
      <c r="F202" s="16">
        <f t="shared" si="34"/>
        <v>810000</v>
      </c>
    </row>
    <row r="203" spans="1:6" ht="63.75">
      <c r="A203" s="17" t="s">
        <v>176</v>
      </c>
      <c r="B203" s="18" t="s">
        <v>115</v>
      </c>
      <c r="C203" s="18" t="s">
        <v>60</v>
      </c>
      <c r="D203" s="16">
        <f t="shared" si="34"/>
        <v>810000</v>
      </c>
      <c r="E203" s="44">
        <f t="shared" si="34"/>
        <v>0</v>
      </c>
      <c r="F203" s="16">
        <f t="shared" si="34"/>
        <v>810000</v>
      </c>
    </row>
    <row r="204" spans="1:6" ht="25.5">
      <c r="A204" s="10" t="s">
        <v>204</v>
      </c>
      <c r="B204" s="11" t="s">
        <v>115</v>
      </c>
      <c r="C204" s="11" t="s">
        <v>113</v>
      </c>
      <c r="D204" s="12">
        <v>810000</v>
      </c>
      <c r="E204" s="45"/>
      <c r="F204" s="13">
        <f>D204+E204</f>
        <v>810000</v>
      </c>
    </row>
    <row r="205" spans="1:6" ht="38.25">
      <c r="A205" s="17" t="s">
        <v>208</v>
      </c>
      <c r="B205" s="18" t="s">
        <v>116</v>
      </c>
      <c r="C205" s="18"/>
      <c r="D205" s="16">
        <f>D206+D209</f>
        <v>2661200</v>
      </c>
      <c r="E205" s="44">
        <f>E206+E209</f>
        <v>0</v>
      </c>
      <c r="F205" s="16">
        <f>F206+F209</f>
        <v>2661200</v>
      </c>
    </row>
    <row r="206" spans="1:6" ht="12.75">
      <c r="A206" s="17" t="s">
        <v>205</v>
      </c>
      <c r="B206" s="18" t="s">
        <v>117</v>
      </c>
      <c r="C206" s="18"/>
      <c r="D206" s="16">
        <f aca="true" t="shared" si="35" ref="D206:F207">D207</f>
        <v>319200</v>
      </c>
      <c r="E206" s="44">
        <f t="shared" si="35"/>
        <v>0</v>
      </c>
      <c r="F206" s="16">
        <f t="shared" si="35"/>
        <v>319200</v>
      </c>
    </row>
    <row r="207" spans="1:6" ht="57" customHeight="1">
      <c r="A207" s="17" t="s">
        <v>176</v>
      </c>
      <c r="B207" s="18" t="s">
        <v>117</v>
      </c>
      <c r="C207" s="18" t="s">
        <v>60</v>
      </c>
      <c r="D207" s="16">
        <f t="shared" si="35"/>
        <v>319200</v>
      </c>
      <c r="E207" s="44">
        <f t="shared" si="35"/>
        <v>0</v>
      </c>
      <c r="F207" s="16">
        <f t="shared" si="35"/>
        <v>319200</v>
      </c>
    </row>
    <row r="208" spans="1:6" ht="25.5">
      <c r="A208" s="10" t="s">
        <v>204</v>
      </c>
      <c r="B208" s="11" t="s">
        <v>117</v>
      </c>
      <c r="C208" s="11" t="s">
        <v>113</v>
      </c>
      <c r="D208" s="12">
        <v>319200</v>
      </c>
      <c r="E208" s="45"/>
      <c r="F208" s="13">
        <f>D208+E208</f>
        <v>319200</v>
      </c>
    </row>
    <row r="209" spans="1:6" ht="38.25">
      <c r="A209" s="17" t="s">
        <v>207</v>
      </c>
      <c r="B209" s="18" t="s">
        <v>118</v>
      </c>
      <c r="C209" s="18"/>
      <c r="D209" s="16">
        <f>D210+D212+D214</f>
        <v>2342000</v>
      </c>
      <c r="E209" s="44">
        <f>E210+E212+E214</f>
        <v>0</v>
      </c>
      <c r="F209" s="16">
        <f>F210+F212+F214</f>
        <v>2342000</v>
      </c>
    </row>
    <row r="210" spans="1:6" ht="63.75">
      <c r="A210" s="17" t="s">
        <v>176</v>
      </c>
      <c r="B210" s="18" t="s">
        <v>118</v>
      </c>
      <c r="C210" s="18" t="s">
        <v>60</v>
      </c>
      <c r="D210" s="16">
        <f>D211</f>
        <v>2072000</v>
      </c>
      <c r="E210" s="44">
        <f>E211</f>
        <v>0</v>
      </c>
      <c r="F210" s="16">
        <f>F211</f>
        <v>2072000</v>
      </c>
    </row>
    <row r="211" spans="1:6" ht="25.5">
      <c r="A211" s="10" t="s">
        <v>204</v>
      </c>
      <c r="B211" s="11" t="s">
        <v>118</v>
      </c>
      <c r="C211" s="11" t="s">
        <v>113</v>
      </c>
      <c r="D211" s="12">
        <v>2072000</v>
      </c>
      <c r="E211" s="45"/>
      <c r="F211" s="13">
        <f>D211+E211</f>
        <v>2072000</v>
      </c>
    </row>
    <row r="212" spans="1:6" ht="25.5">
      <c r="A212" s="17" t="s">
        <v>139</v>
      </c>
      <c r="B212" s="18" t="s">
        <v>118</v>
      </c>
      <c r="C212" s="18" t="s">
        <v>9</v>
      </c>
      <c r="D212" s="16">
        <f>D213</f>
        <v>267000</v>
      </c>
      <c r="E212" s="44">
        <f>E213</f>
        <v>0</v>
      </c>
      <c r="F212" s="16">
        <f>F213</f>
        <v>267000</v>
      </c>
    </row>
    <row r="213" spans="1:6" ht="25.5">
      <c r="A213" s="10" t="s">
        <v>140</v>
      </c>
      <c r="B213" s="11" t="s">
        <v>118</v>
      </c>
      <c r="C213" s="11" t="s">
        <v>10</v>
      </c>
      <c r="D213" s="12">
        <v>267000</v>
      </c>
      <c r="E213" s="45"/>
      <c r="F213" s="13">
        <f>D213+E213</f>
        <v>267000</v>
      </c>
    </row>
    <row r="214" spans="1:6" ht="12.75">
      <c r="A214" s="17" t="s">
        <v>151</v>
      </c>
      <c r="B214" s="18" t="s">
        <v>118</v>
      </c>
      <c r="C214" s="18" t="s">
        <v>23</v>
      </c>
      <c r="D214" s="16">
        <f>D215</f>
        <v>3000</v>
      </c>
      <c r="E214" s="44">
        <f>E215</f>
        <v>0</v>
      </c>
      <c r="F214" s="16">
        <f>F215</f>
        <v>3000</v>
      </c>
    </row>
    <row r="215" spans="1:6" ht="12.75">
      <c r="A215" s="10" t="s">
        <v>182</v>
      </c>
      <c r="B215" s="11" t="s">
        <v>118</v>
      </c>
      <c r="C215" s="11" t="s">
        <v>67</v>
      </c>
      <c r="D215" s="12">
        <v>3000</v>
      </c>
      <c r="E215" s="45"/>
      <c r="F215" s="13">
        <f>D215+E215</f>
        <v>3000</v>
      </c>
    </row>
    <row r="216" spans="1:6" ht="55.5" customHeight="1">
      <c r="A216" s="17" t="s">
        <v>206</v>
      </c>
      <c r="B216" s="18" t="s">
        <v>119</v>
      </c>
      <c r="C216" s="18"/>
      <c r="D216" s="16">
        <f aca="true" t="shared" si="36" ref="D216:F218">D217</f>
        <v>631000</v>
      </c>
      <c r="E216" s="44">
        <f t="shared" si="36"/>
        <v>0</v>
      </c>
      <c r="F216" s="16">
        <f t="shared" si="36"/>
        <v>631000</v>
      </c>
    </row>
    <row r="217" spans="1:6" ht="12.75">
      <c r="A217" s="17" t="s">
        <v>205</v>
      </c>
      <c r="B217" s="18" t="s">
        <v>120</v>
      </c>
      <c r="C217" s="18"/>
      <c r="D217" s="16">
        <f t="shared" si="36"/>
        <v>631000</v>
      </c>
      <c r="E217" s="44">
        <f t="shared" si="36"/>
        <v>0</v>
      </c>
      <c r="F217" s="16">
        <f t="shared" si="36"/>
        <v>631000</v>
      </c>
    </row>
    <row r="218" spans="1:6" ht="67.5" customHeight="1">
      <c r="A218" s="17" t="s">
        <v>176</v>
      </c>
      <c r="B218" s="18" t="s">
        <v>120</v>
      </c>
      <c r="C218" s="18" t="s">
        <v>60</v>
      </c>
      <c r="D218" s="16">
        <f t="shared" si="36"/>
        <v>631000</v>
      </c>
      <c r="E218" s="44">
        <f t="shared" si="36"/>
        <v>0</v>
      </c>
      <c r="F218" s="16">
        <f t="shared" si="36"/>
        <v>631000</v>
      </c>
    </row>
    <row r="219" spans="1:6" ht="25.5">
      <c r="A219" s="10" t="s">
        <v>204</v>
      </c>
      <c r="B219" s="11" t="s">
        <v>120</v>
      </c>
      <c r="C219" s="11" t="s">
        <v>113</v>
      </c>
      <c r="D219" s="12">
        <v>631000</v>
      </c>
      <c r="E219" s="45"/>
      <c r="F219" s="13">
        <f>D219+E219</f>
        <v>631000</v>
      </c>
    </row>
    <row r="220" spans="1:6" ht="25.5">
      <c r="A220" s="17" t="s">
        <v>203</v>
      </c>
      <c r="B220" s="18" t="s">
        <v>121</v>
      </c>
      <c r="C220" s="18"/>
      <c r="D220" s="48">
        <f>D221+D228</f>
        <v>6611200</v>
      </c>
      <c r="E220" s="19">
        <f>E221+E228</f>
        <v>0</v>
      </c>
      <c r="F220" s="48">
        <f>F221+F228</f>
        <v>6611200</v>
      </c>
    </row>
    <row r="221" spans="1:6" ht="12.75">
      <c r="A221" s="17" t="s">
        <v>202</v>
      </c>
      <c r="B221" s="18" t="s">
        <v>122</v>
      </c>
      <c r="C221" s="18"/>
      <c r="D221" s="16">
        <f>D222+D224</f>
        <v>6611200</v>
      </c>
      <c r="E221" s="44">
        <f>E222+E224</f>
        <v>0</v>
      </c>
      <c r="F221" s="16">
        <f>F222+F224</f>
        <v>6611200</v>
      </c>
    </row>
    <row r="222" spans="1:6" ht="25.5">
      <c r="A222" s="17" t="s">
        <v>139</v>
      </c>
      <c r="B222" s="18" t="s">
        <v>122</v>
      </c>
      <c r="C222" s="18" t="s">
        <v>9</v>
      </c>
      <c r="D222" s="16">
        <f>D223</f>
        <v>5615200</v>
      </c>
      <c r="E222" s="44">
        <f>E223</f>
        <v>0</v>
      </c>
      <c r="F222" s="16">
        <f>F223</f>
        <v>5615200</v>
      </c>
    </row>
    <row r="223" spans="1:6" ht="25.5">
      <c r="A223" s="10" t="s">
        <v>140</v>
      </c>
      <c r="B223" s="11" t="s">
        <v>122</v>
      </c>
      <c r="C223" s="11" t="s">
        <v>10</v>
      </c>
      <c r="D223" s="12">
        <v>5615200</v>
      </c>
      <c r="E223" s="45"/>
      <c r="F223" s="13">
        <f>D223+E223</f>
        <v>5615200</v>
      </c>
    </row>
    <row r="224" spans="1:6" ht="12.75">
      <c r="A224" s="17" t="s">
        <v>151</v>
      </c>
      <c r="B224" s="18" t="s">
        <v>122</v>
      </c>
      <c r="C224" s="18" t="s">
        <v>23</v>
      </c>
      <c r="D224" s="16">
        <f>D225+D226+D227</f>
        <v>996000</v>
      </c>
      <c r="E224" s="16">
        <f>E225+E226+E227</f>
        <v>0</v>
      </c>
      <c r="F224" s="16">
        <f>F225+F226+F227</f>
        <v>996000</v>
      </c>
    </row>
    <row r="225" spans="1:6" ht="43.5" customHeight="1">
      <c r="A225" s="10" t="s">
        <v>152</v>
      </c>
      <c r="B225" s="11" t="s">
        <v>122</v>
      </c>
      <c r="C225" s="11" t="s">
        <v>24</v>
      </c>
      <c r="D225" s="12">
        <v>796000</v>
      </c>
      <c r="E225" s="45"/>
      <c r="F225" s="13">
        <f>D225+E225</f>
        <v>796000</v>
      </c>
    </row>
    <row r="226" spans="1:6" ht="19.5" customHeight="1">
      <c r="A226" s="28" t="s">
        <v>256</v>
      </c>
      <c r="B226" s="11" t="s">
        <v>122</v>
      </c>
      <c r="C226" s="11" t="s">
        <v>257</v>
      </c>
      <c r="D226" s="12">
        <v>49200</v>
      </c>
      <c r="E226" s="45"/>
      <c r="F226" s="13">
        <f>D226+E226</f>
        <v>49200</v>
      </c>
    </row>
    <row r="227" spans="1:6" ht="12.75">
      <c r="A227" s="10" t="s">
        <v>182</v>
      </c>
      <c r="B227" s="11" t="s">
        <v>122</v>
      </c>
      <c r="C227" s="11" t="s">
        <v>67</v>
      </c>
      <c r="D227" s="12">
        <v>150800</v>
      </c>
      <c r="E227" s="45"/>
      <c r="F227" s="13">
        <f>D227+E227</f>
        <v>150800</v>
      </c>
    </row>
    <row r="228" spans="1:6" ht="25.5" hidden="1">
      <c r="A228" s="27" t="s">
        <v>237</v>
      </c>
      <c r="B228" s="29" t="s">
        <v>238</v>
      </c>
      <c r="C228" s="30"/>
      <c r="D228" s="31">
        <f aca="true" t="shared" si="37" ref="D228:F229">D229</f>
        <v>0</v>
      </c>
      <c r="E228" s="46">
        <f t="shared" si="37"/>
        <v>0</v>
      </c>
      <c r="F228" s="31">
        <f t="shared" si="37"/>
        <v>0</v>
      </c>
    </row>
    <row r="229" spans="1:6" ht="25.5" hidden="1">
      <c r="A229" s="27" t="s">
        <v>139</v>
      </c>
      <c r="B229" s="29" t="s">
        <v>238</v>
      </c>
      <c r="C229" s="30" t="s">
        <v>9</v>
      </c>
      <c r="D229" s="32">
        <f t="shared" si="37"/>
        <v>0</v>
      </c>
      <c r="E229" s="47">
        <f t="shared" si="37"/>
        <v>0</v>
      </c>
      <c r="F229" s="32">
        <f t="shared" si="37"/>
        <v>0</v>
      </c>
    </row>
    <row r="230" spans="1:6" ht="25.5" hidden="1">
      <c r="A230" s="28" t="s">
        <v>140</v>
      </c>
      <c r="B230" s="33" t="s">
        <v>238</v>
      </c>
      <c r="C230" s="34" t="s">
        <v>10</v>
      </c>
      <c r="D230" s="35">
        <v>0</v>
      </c>
      <c r="E230" s="45"/>
      <c r="F230" s="13">
        <f>D230+E230</f>
        <v>0</v>
      </c>
    </row>
    <row r="231" spans="1:6" ht="25.5">
      <c r="A231" s="17" t="s">
        <v>201</v>
      </c>
      <c r="B231" s="18" t="s">
        <v>123</v>
      </c>
      <c r="C231" s="18"/>
      <c r="D231" s="16">
        <f>D232</f>
        <v>2000000</v>
      </c>
      <c r="E231" s="44">
        <f>E232</f>
        <v>0</v>
      </c>
      <c r="F231" s="16">
        <f>F232</f>
        <v>2000000</v>
      </c>
    </row>
    <row r="232" spans="1:6" ht="25.5">
      <c r="A232" s="17" t="s">
        <v>200</v>
      </c>
      <c r="B232" s="18" t="s">
        <v>124</v>
      </c>
      <c r="C232" s="18"/>
      <c r="D232" s="16">
        <f>D233+D235+D237+D239</f>
        <v>2000000</v>
      </c>
      <c r="E232" s="16">
        <f>E233+E235+E237+E239</f>
        <v>0</v>
      </c>
      <c r="F232" s="16">
        <f>F233+F235+F237+F239</f>
        <v>2000000</v>
      </c>
    </row>
    <row r="233" spans="1:6" ht="25.5">
      <c r="A233" s="27" t="s">
        <v>139</v>
      </c>
      <c r="B233" s="18" t="s">
        <v>124</v>
      </c>
      <c r="C233" s="62" t="s">
        <v>9</v>
      </c>
      <c r="D233" s="42">
        <f>D234</f>
        <v>412500</v>
      </c>
      <c r="E233" s="42">
        <f>E234</f>
        <v>485304.72</v>
      </c>
      <c r="F233" s="42">
        <f>F234</f>
        <v>897804.72</v>
      </c>
    </row>
    <row r="234" spans="1:6" ht="25.5">
      <c r="A234" s="28" t="s">
        <v>140</v>
      </c>
      <c r="B234" s="11" t="s">
        <v>124</v>
      </c>
      <c r="C234" s="60" t="s">
        <v>10</v>
      </c>
      <c r="D234" s="61">
        <v>412500</v>
      </c>
      <c r="E234" s="13">
        <v>485304.72</v>
      </c>
      <c r="F234" s="13">
        <f>D234+E234</f>
        <v>897804.72</v>
      </c>
    </row>
    <row r="235" spans="1:6" ht="12.75">
      <c r="A235" s="28" t="s">
        <v>147</v>
      </c>
      <c r="B235" s="18" t="s">
        <v>124</v>
      </c>
      <c r="C235" s="62" t="s">
        <v>19</v>
      </c>
      <c r="D235" s="42">
        <f>D236</f>
        <v>0</v>
      </c>
      <c r="E235" s="42">
        <f>E236</f>
        <v>50786</v>
      </c>
      <c r="F235" s="42">
        <f>F236</f>
        <v>50786</v>
      </c>
    </row>
    <row r="236" spans="1:6" ht="12.75">
      <c r="A236" s="28" t="s">
        <v>149</v>
      </c>
      <c r="B236" s="11" t="s">
        <v>124</v>
      </c>
      <c r="C236" s="60" t="s">
        <v>21</v>
      </c>
      <c r="D236" s="61"/>
      <c r="E236" s="13">
        <v>50786</v>
      </c>
      <c r="F236" s="13">
        <f>D236+E236</f>
        <v>50786</v>
      </c>
    </row>
    <row r="237" spans="1:6" ht="25.5">
      <c r="A237" s="28" t="s">
        <v>143</v>
      </c>
      <c r="B237" s="18" t="s">
        <v>124</v>
      </c>
      <c r="C237" s="62" t="s">
        <v>13</v>
      </c>
      <c r="D237" s="42">
        <f>D238</f>
        <v>0</v>
      </c>
      <c r="E237" s="42">
        <f>E238</f>
        <v>300000</v>
      </c>
      <c r="F237" s="42">
        <f>F238</f>
        <v>300000</v>
      </c>
    </row>
    <row r="238" spans="1:6" ht="12.75">
      <c r="A238" s="28" t="s">
        <v>179</v>
      </c>
      <c r="B238" s="11" t="s">
        <v>124</v>
      </c>
      <c r="C238" s="60" t="s">
        <v>63</v>
      </c>
      <c r="D238" s="61"/>
      <c r="E238" s="13">
        <v>300000</v>
      </c>
      <c r="F238" s="13">
        <f>D238+E238</f>
        <v>300000</v>
      </c>
    </row>
    <row r="239" spans="1:6" ht="12.75">
      <c r="A239" s="17" t="s">
        <v>151</v>
      </c>
      <c r="B239" s="18" t="s">
        <v>124</v>
      </c>
      <c r="C239" s="18" t="s">
        <v>23</v>
      </c>
      <c r="D239" s="16">
        <f>D240</f>
        <v>1587500</v>
      </c>
      <c r="E239" s="16">
        <f>E240</f>
        <v>-836090.72</v>
      </c>
      <c r="F239" s="16">
        <f>F240</f>
        <v>751409.28</v>
      </c>
    </row>
    <row r="240" spans="1:6" ht="15.75" customHeight="1">
      <c r="A240" s="10" t="s">
        <v>199</v>
      </c>
      <c r="B240" s="11" t="s">
        <v>124</v>
      </c>
      <c r="C240" s="60" t="s">
        <v>125</v>
      </c>
      <c r="D240" s="61">
        <v>1587500</v>
      </c>
      <c r="E240" s="13">
        <v>-836090.72</v>
      </c>
      <c r="F240" s="13">
        <f>D240+E240</f>
        <v>751409.28</v>
      </c>
    </row>
    <row r="241" spans="1:6" ht="25.5">
      <c r="A241" s="17" t="s">
        <v>198</v>
      </c>
      <c r="B241" s="18" t="s">
        <v>126</v>
      </c>
      <c r="C241" s="18"/>
      <c r="D241" s="16">
        <f aca="true" t="shared" si="38" ref="D241:F243">D242</f>
        <v>4120000</v>
      </c>
      <c r="E241" s="44">
        <f t="shared" si="38"/>
        <v>0</v>
      </c>
      <c r="F241" s="16">
        <f t="shared" si="38"/>
        <v>4120000</v>
      </c>
    </row>
    <row r="242" spans="1:6" ht="31.5" customHeight="1">
      <c r="A242" s="17" t="s">
        <v>197</v>
      </c>
      <c r="B242" s="18" t="s">
        <v>127</v>
      </c>
      <c r="C242" s="18"/>
      <c r="D242" s="16">
        <f t="shared" si="38"/>
        <v>4120000</v>
      </c>
      <c r="E242" s="44">
        <f t="shared" si="38"/>
        <v>0</v>
      </c>
      <c r="F242" s="16">
        <f t="shared" si="38"/>
        <v>4120000</v>
      </c>
    </row>
    <row r="243" spans="1:6" ht="12.75">
      <c r="A243" s="17" t="s">
        <v>151</v>
      </c>
      <c r="B243" s="18" t="s">
        <v>127</v>
      </c>
      <c r="C243" s="18" t="s">
        <v>23</v>
      </c>
      <c r="D243" s="16">
        <f t="shared" si="38"/>
        <v>4120000</v>
      </c>
      <c r="E243" s="44">
        <f t="shared" si="38"/>
        <v>0</v>
      </c>
      <c r="F243" s="16">
        <f t="shared" si="38"/>
        <v>4120000</v>
      </c>
    </row>
    <row r="244" spans="1:6" ht="43.5" customHeight="1">
      <c r="A244" s="10" t="s">
        <v>152</v>
      </c>
      <c r="B244" s="11" t="s">
        <v>127</v>
      </c>
      <c r="C244" s="11" t="s">
        <v>24</v>
      </c>
      <c r="D244" s="12">
        <v>4120000</v>
      </c>
      <c r="E244" s="45"/>
      <c r="F244" s="13">
        <f>D244+E244</f>
        <v>4120000</v>
      </c>
    </row>
    <row r="245" spans="1:6" ht="43.5" customHeight="1">
      <c r="A245" s="27" t="s">
        <v>250</v>
      </c>
      <c r="B245" s="55" t="s">
        <v>252</v>
      </c>
      <c r="C245" s="56"/>
      <c r="D245" s="31">
        <f>D246</f>
        <v>374980</v>
      </c>
      <c r="E245" s="31">
        <f aca="true" t="shared" si="39" ref="E245:F247">E246</f>
        <v>276330</v>
      </c>
      <c r="F245" s="31">
        <f t="shared" si="39"/>
        <v>651310</v>
      </c>
    </row>
    <row r="246" spans="1:6" ht="43.5" customHeight="1">
      <c r="A246" s="27" t="s">
        <v>251</v>
      </c>
      <c r="B246" s="55" t="s">
        <v>253</v>
      </c>
      <c r="C246" s="56"/>
      <c r="D246" s="31">
        <f>D247</f>
        <v>374980</v>
      </c>
      <c r="E246" s="31">
        <f t="shared" si="39"/>
        <v>276330</v>
      </c>
      <c r="F246" s="31">
        <f t="shared" si="39"/>
        <v>651310</v>
      </c>
    </row>
    <row r="247" spans="1:6" ht="43.5" customHeight="1">
      <c r="A247" s="27" t="s">
        <v>176</v>
      </c>
      <c r="B247" s="55" t="s">
        <v>253</v>
      </c>
      <c r="C247" s="56" t="s">
        <v>60</v>
      </c>
      <c r="D247" s="31">
        <f>D248</f>
        <v>374980</v>
      </c>
      <c r="E247" s="31">
        <f t="shared" si="39"/>
        <v>276330</v>
      </c>
      <c r="F247" s="31">
        <f t="shared" si="39"/>
        <v>651310</v>
      </c>
    </row>
    <row r="248" spans="1:6" ht="30.75" customHeight="1">
      <c r="A248" s="28" t="s">
        <v>204</v>
      </c>
      <c r="B248" s="57" t="s">
        <v>253</v>
      </c>
      <c r="C248" s="58" t="s">
        <v>113</v>
      </c>
      <c r="D248" s="45">
        <v>374980</v>
      </c>
      <c r="E248" s="45">
        <v>276330</v>
      </c>
      <c r="F248" s="13">
        <f>D248+E248</f>
        <v>651310</v>
      </c>
    </row>
    <row r="249" spans="1:6" ht="38.25">
      <c r="A249" s="17" t="s">
        <v>196</v>
      </c>
      <c r="B249" s="18" t="s">
        <v>128</v>
      </c>
      <c r="C249" s="18"/>
      <c r="D249" s="16">
        <f aca="true" t="shared" si="40" ref="D249:F251">D250</f>
        <v>50000</v>
      </c>
      <c r="E249" s="44">
        <f t="shared" si="40"/>
        <v>0</v>
      </c>
      <c r="F249" s="16">
        <f t="shared" si="40"/>
        <v>50000</v>
      </c>
    </row>
    <row r="250" spans="1:6" ht="38.25">
      <c r="A250" s="17" t="s">
        <v>195</v>
      </c>
      <c r="B250" s="18" t="s">
        <v>129</v>
      </c>
      <c r="C250" s="18"/>
      <c r="D250" s="16">
        <f t="shared" si="40"/>
        <v>50000</v>
      </c>
      <c r="E250" s="44">
        <f t="shared" si="40"/>
        <v>0</v>
      </c>
      <c r="F250" s="16">
        <f t="shared" si="40"/>
        <v>50000</v>
      </c>
    </row>
    <row r="251" spans="1:6" ht="25.5">
      <c r="A251" s="17" t="s">
        <v>139</v>
      </c>
      <c r="B251" s="18" t="s">
        <v>129</v>
      </c>
      <c r="C251" s="18" t="s">
        <v>9</v>
      </c>
      <c r="D251" s="16">
        <f t="shared" si="40"/>
        <v>50000</v>
      </c>
      <c r="E251" s="44">
        <f t="shared" si="40"/>
        <v>0</v>
      </c>
      <c r="F251" s="16">
        <f t="shared" si="40"/>
        <v>50000</v>
      </c>
    </row>
    <row r="252" spans="1:6" ht="25.5">
      <c r="A252" s="10" t="s">
        <v>140</v>
      </c>
      <c r="B252" s="11" t="s">
        <v>129</v>
      </c>
      <c r="C252" s="11" t="s">
        <v>10</v>
      </c>
      <c r="D252" s="12">
        <v>50000</v>
      </c>
      <c r="E252" s="45"/>
      <c r="F252" s="13">
        <f>D252+E252</f>
        <v>50000</v>
      </c>
    </row>
    <row r="253" spans="1:6" ht="25.5">
      <c r="A253" s="17" t="s">
        <v>194</v>
      </c>
      <c r="B253" s="18" t="s">
        <v>130</v>
      </c>
      <c r="C253" s="18"/>
      <c r="D253" s="16">
        <f aca="true" t="shared" si="41" ref="D253:F255">D254</f>
        <v>100000</v>
      </c>
      <c r="E253" s="44">
        <f t="shared" si="41"/>
        <v>0</v>
      </c>
      <c r="F253" s="16">
        <f t="shared" si="41"/>
        <v>100000</v>
      </c>
    </row>
    <row r="254" spans="1:6" ht="12.75">
      <c r="A254" s="17" t="s">
        <v>193</v>
      </c>
      <c r="B254" s="18" t="s">
        <v>131</v>
      </c>
      <c r="C254" s="18"/>
      <c r="D254" s="16">
        <f t="shared" si="41"/>
        <v>100000</v>
      </c>
      <c r="E254" s="44">
        <f t="shared" si="41"/>
        <v>0</v>
      </c>
      <c r="F254" s="16">
        <f t="shared" si="41"/>
        <v>100000</v>
      </c>
    </row>
    <row r="255" spans="1:6" ht="12.75">
      <c r="A255" s="17" t="s">
        <v>155</v>
      </c>
      <c r="B255" s="18" t="s">
        <v>131</v>
      </c>
      <c r="C255" s="18" t="s">
        <v>27</v>
      </c>
      <c r="D255" s="16">
        <f t="shared" si="41"/>
        <v>100000</v>
      </c>
      <c r="E255" s="44">
        <f t="shared" si="41"/>
        <v>0</v>
      </c>
      <c r="F255" s="16">
        <f t="shared" si="41"/>
        <v>100000</v>
      </c>
    </row>
    <row r="256" spans="1:6" ht="12.75">
      <c r="A256" s="10" t="s">
        <v>156</v>
      </c>
      <c r="B256" s="11" t="s">
        <v>131</v>
      </c>
      <c r="C256" s="11" t="s">
        <v>28</v>
      </c>
      <c r="D256" s="12">
        <v>100000</v>
      </c>
      <c r="E256" s="45"/>
      <c r="F256" s="13">
        <f>D256+E256</f>
        <v>100000</v>
      </c>
    </row>
    <row r="257" spans="1:6" ht="42" customHeight="1">
      <c r="A257" s="14" t="s">
        <v>135</v>
      </c>
      <c r="B257" s="15" t="s">
        <v>132</v>
      </c>
      <c r="C257" s="15"/>
      <c r="D257" s="16">
        <f>D258</f>
        <v>4419780</v>
      </c>
      <c r="E257" s="16">
        <f>E258</f>
        <v>19576837.409999996</v>
      </c>
      <c r="F257" s="16">
        <f>F258</f>
        <v>23996617.409999996</v>
      </c>
    </row>
    <row r="258" spans="1:6" ht="42" customHeight="1">
      <c r="A258" s="17" t="s">
        <v>192</v>
      </c>
      <c r="B258" s="18" t="s">
        <v>133</v>
      </c>
      <c r="C258" s="18"/>
      <c r="D258" s="16">
        <f>D259+D262+D265+D269+D274</f>
        <v>4419780</v>
      </c>
      <c r="E258" s="16">
        <f>E259+E262+E265+E269+E274</f>
        <v>19576837.409999996</v>
      </c>
      <c r="F258" s="16">
        <f>F259+F262+F265+F269+F274</f>
        <v>23996617.409999996</v>
      </c>
    </row>
    <row r="259" spans="1:6" ht="19.5" customHeight="1">
      <c r="A259" s="27" t="s">
        <v>260</v>
      </c>
      <c r="B259" s="29" t="s">
        <v>259</v>
      </c>
      <c r="C259" s="29"/>
      <c r="D259" s="16">
        <f aca="true" t="shared" si="42" ref="D259:F260">D260</f>
        <v>219780</v>
      </c>
      <c r="E259" s="16">
        <f t="shared" si="42"/>
        <v>-149468.54</v>
      </c>
      <c r="F259" s="16">
        <f t="shared" si="42"/>
        <v>70311.45999999999</v>
      </c>
    </row>
    <row r="260" spans="1:6" ht="34.5" customHeight="1">
      <c r="A260" s="27" t="s">
        <v>139</v>
      </c>
      <c r="B260" s="29" t="s">
        <v>259</v>
      </c>
      <c r="C260" s="29" t="s">
        <v>9</v>
      </c>
      <c r="D260" s="16">
        <f t="shared" si="42"/>
        <v>219780</v>
      </c>
      <c r="E260" s="16">
        <f t="shared" si="42"/>
        <v>-149468.54</v>
      </c>
      <c r="F260" s="16">
        <f t="shared" si="42"/>
        <v>70311.45999999999</v>
      </c>
    </row>
    <row r="261" spans="1:6" ht="30.75" customHeight="1">
      <c r="A261" s="28" t="s">
        <v>140</v>
      </c>
      <c r="B261" s="33" t="s">
        <v>259</v>
      </c>
      <c r="C261" s="33" t="s">
        <v>10</v>
      </c>
      <c r="D261" s="13">
        <v>219780</v>
      </c>
      <c r="E261" s="45">
        <v>-149468.54</v>
      </c>
      <c r="F261" s="13">
        <f>D261+E261</f>
        <v>70311.45999999999</v>
      </c>
    </row>
    <row r="262" spans="1:6" ht="44.25" customHeight="1">
      <c r="A262" s="68" t="s">
        <v>191</v>
      </c>
      <c r="B262" s="18" t="s">
        <v>134</v>
      </c>
      <c r="C262" s="18"/>
      <c r="D262" s="16">
        <f aca="true" t="shared" si="43" ref="D262:F263">D263</f>
        <v>1780000</v>
      </c>
      <c r="E262" s="44">
        <f t="shared" si="43"/>
        <v>-477010.51</v>
      </c>
      <c r="F262" s="16">
        <f t="shared" si="43"/>
        <v>1302989.49</v>
      </c>
    </row>
    <row r="263" spans="1:6" ht="29.25" customHeight="1">
      <c r="A263" s="17" t="s">
        <v>139</v>
      </c>
      <c r="B263" s="18" t="s">
        <v>134</v>
      </c>
      <c r="C263" s="18" t="s">
        <v>9</v>
      </c>
      <c r="D263" s="16">
        <f t="shared" si="43"/>
        <v>1780000</v>
      </c>
      <c r="E263" s="44">
        <f t="shared" si="43"/>
        <v>-477010.51</v>
      </c>
      <c r="F263" s="16">
        <f t="shared" si="43"/>
        <v>1302989.49</v>
      </c>
    </row>
    <row r="264" spans="1:6" ht="28.5" customHeight="1">
      <c r="A264" s="73" t="s">
        <v>140</v>
      </c>
      <c r="B264" s="71" t="s">
        <v>134</v>
      </c>
      <c r="C264" s="71" t="s">
        <v>10</v>
      </c>
      <c r="D264" s="54">
        <v>1780000</v>
      </c>
      <c r="E264" s="63">
        <v>-477010.51</v>
      </c>
      <c r="F264" s="64">
        <f>D264+E264</f>
        <v>1302989.49</v>
      </c>
    </row>
    <row r="265" spans="1:6" ht="28.5" customHeight="1">
      <c r="A265" s="27" t="s">
        <v>191</v>
      </c>
      <c r="B265" s="29" t="s">
        <v>267</v>
      </c>
      <c r="C265" s="78"/>
      <c r="D265" s="42">
        <f>D266+D268</f>
        <v>0</v>
      </c>
      <c r="E265" s="42">
        <f>E266</f>
        <v>11723187.51</v>
      </c>
      <c r="F265" s="42">
        <f>F266</f>
        <v>11723187.51</v>
      </c>
    </row>
    <row r="266" spans="1:6" ht="28.5" customHeight="1">
      <c r="A266" s="27" t="s">
        <v>139</v>
      </c>
      <c r="B266" s="29" t="s">
        <v>267</v>
      </c>
      <c r="C266" s="29" t="s">
        <v>9</v>
      </c>
      <c r="D266" s="42">
        <f>D267+D268</f>
        <v>0</v>
      </c>
      <c r="E266" s="42">
        <f>E267+E268</f>
        <v>11723187.51</v>
      </c>
      <c r="F266" s="42">
        <f>F267+F268</f>
        <v>11723187.51</v>
      </c>
    </row>
    <row r="267" spans="1:6" ht="40.5" customHeight="1">
      <c r="A267" s="28" t="s">
        <v>269</v>
      </c>
      <c r="B267" s="33" t="s">
        <v>267</v>
      </c>
      <c r="C267" s="34" t="s">
        <v>10</v>
      </c>
      <c r="D267" s="74"/>
      <c r="E267" s="77">
        <v>359106.51</v>
      </c>
      <c r="F267" s="70">
        <f>D267+E267</f>
        <v>359106.51</v>
      </c>
    </row>
    <row r="268" spans="1:6" ht="41.25" customHeight="1">
      <c r="A268" s="28" t="s">
        <v>270</v>
      </c>
      <c r="B268" s="33" t="s">
        <v>267</v>
      </c>
      <c r="C268" s="33" t="s">
        <v>10</v>
      </c>
      <c r="D268" s="59"/>
      <c r="E268" s="65">
        <v>11364081</v>
      </c>
      <c r="F268" s="70">
        <f>D268+E268</f>
        <v>11364081</v>
      </c>
    </row>
    <row r="269" spans="1:6" ht="41.25" customHeight="1">
      <c r="A269" s="17" t="s">
        <v>191</v>
      </c>
      <c r="B269" s="18" t="s">
        <v>136</v>
      </c>
      <c r="C269" s="18"/>
      <c r="D269" s="16">
        <f>D270+D272</f>
        <v>2420000</v>
      </c>
      <c r="E269" s="16">
        <f>E270+E272</f>
        <v>-2420000</v>
      </c>
      <c r="F269" s="16">
        <f>F270+F272</f>
        <v>0</v>
      </c>
    </row>
    <row r="270" spans="1:6" ht="27" customHeight="1">
      <c r="A270" s="17" t="s">
        <v>139</v>
      </c>
      <c r="B270" s="18" t="s">
        <v>136</v>
      </c>
      <c r="C270" s="18" t="s">
        <v>9</v>
      </c>
      <c r="D270" s="16">
        <f aca="true" t="shared" si="44" ref="D270:F272">D271</f>
        <v>220000</v>
      </c>
      <c r="E270" s="44">
        <f t="shared" si="44"/>
        <v>-220000</v>
      </c>
      <c r="F270" s="16">
        <f t="shared" si="44"/>
        <v>0</v>
      </c>
    </row>
    <row r="271" spans="1:6" ht="27.75" customHeight="1">
      <c r="A271" s="4" t="s">
        <v>140</v>
      </c>
      <c r="B271" s="5" t="s">
        <v>136</v>
      </c>
      <c r="C271" s="5" t="s">
        <v>10</v>
      </c>
      <c r="D271" s="12">
        <v>220000</v>
      </c>
      <c r="E271" s="45">
        <v>-220000</v>
      </c>
      <c r="F271" s="13">
        <f>D271+E271</f>
        <v>0</v>
      </c>
    </row>
    <row r="272" spans="1:6" ht="30" customHeight="1">
      <c r="A272" s="17" t="s">
        <v>258</v>
      </c>
      <c r="B272" s="18" t="s">
        <v>136</v>
      </c>
      <c r="C272" s="18" t="s">
        <v>9</v>
      </c>
      <c r="D272" s="16">
        <f t="shared" si="44"/>
        <v>2200000</v>
      </c>
      <c r="E272" s="44">
        <f t="shared" si="44"/>
        <v>-2200000</v>
      </c>
      <c r="F272" s="16">
        <f t="shared" si="44"/>
        <v>0</v>
      </c>
    </row>
    <row r="273" spans="1:6" ht="27.75" customHeight="1">
      <c r="A273" s="4" t="s">
        <v>140</v>
      </c>
      <c r="B273" s="5" t="s">
        <v>136</v>
      </c>
      <c r="C273" s="5" t="s">
        <v>10</v>
      </c>
      <c r="D273" s="12">
        <v>2200000</v>
      </c>
      <c r="E273" s="45">
        <v>-2200000</v>
      </c>
      <c r="F273" s="13">
        <f>D273+E273</f>
        <v>0</v>
      </c>
    </row>
    <row r="274" spans="1:6" ht="38.25">
      <c r="A274" s="27" t="s">
        <v>191</v>
      </c>
      <c r="B274" s="29" t="s">
        <v>262</v>
      </c>
      <c r="C274" s="29"/>
      <c r="D274" s="16">
        <f>D275</f>
        <v>0</v>
      </c>
      <c r="E274" s="16">
        <f>E275</f>
        <v>10900128.95</v>
      </c>
      <c r="F274" s="16">
        <f>F275</f>
        <v>10900128.95</v>
      </c>
    </row>
    <row r="275" spans="1:6" ht="38.25">
      <c r="A275" s="27" t="s">
        <v>268</v>
      </c>
      <c r="B275" s="29" t="s">
        <v>262</v>
      </c>
      <c r="C275" s="29" t="s">
        <v>9</v>
      </c>
      <c r="D275" s="16">
        <f>D276+D277</f>
        <v>0</v>
      </c>
      <c r="E275" s="16">
        <f>E276+E277</f>
        <v>10900128.95</v>
      </c>
      <c r="F275" s="16">
        <f>F276+F277</f>
        <v>10900128.95</v>
      </c>
    </row>
    <row r="276" spans="1:6" ht="38.25">
      <c r="A276" s="28" t="s">
        <v>269</v>
      </c>
      <c r="B276" s="33" t="s">
        <v>262</v>
      </c>
      <c r="C276" s="33" t="s">
        <v>10</v>
      </c>
      <c r="D276" s="45"/>
      <c r="E276" s="45">
        <v>337904</v>
      </c>
      <c r="F276" s="13">
        <f>D276+E276</f>
        <v>337904</v>
      </c>
    </row>
    <row r="277" spans="1:6" ht="42" customHeight="1">
      <c r="A277" s="28" t="s">
        <v>270</v>
      </c>
      <c r="B277" s="33" t="s">
        <v>262</v>
      </c>
      <c r="C277" s="33" t="s">
        <v>10</v>
      </c>
      <c r="D277" s="45"/>
      <c r="E277" s="45">
        <v>10562224.95</v>
      </c>
      <c r="F277" s="13">
        <f>D277+E277</f>
        <v>10562224.95</v>
      </c>
    </row>
  </sheetData>
  <sheetProtection/>
  <mergeCells count="2">
    <mergeCell ref="A13:F13"/>
    <mergeCell ref="A12:F12"/>
  </mergeCells>
  <printOptions/>
  <pageMargins left="0.6299212598425197" right="0.07874015748031496" top="0" bottom="0" header="0.5118110236220472" footer="0"/>
  <pageSetup horizontalDpi="600" verticalDpi="600" orientation="portrait" paperSize="9" scale="80" r:id="rId1"/>
  <ignoredErrors>
    <ignoredError sqref="F240 F127 F248 F261 F1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2018-03-14T14:03:23Z</cp:lastPrinted>
  <dcterms:created xsi:type="dcterms:W3CDTF">2014-12-18T06:29:51Z</dcterms:created>
  <dcterms:modified xsi:type="dcterms:W3CDTF">2018-08-30T11:31:18Z</dcterms:modified>
  <cp:category/>
  <cp:version/>
  <cp:contentType/>
  <cp:contentStatus/>
</cp:coreProperties>
</file>