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<sst xmlns="http://schemas.openxmlformats.org/spreadsheetml/2006/main" count="587" uniqueCount="260">
  <si>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</si>
  <si>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</si>
  <si>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</si>
  <si>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</si>
  <si>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</si>
  <si>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</si>
  <si>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</si>
  <si>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</si>
  <si>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</si>
  <si>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</si>
  <si>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</si>
  <si>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</si>
  <si>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</si>
  <si>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</si>
  <si>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</si>
  <si>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</si>
  <si>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</si>
  <si>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</si>
  <si>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</si>
  <si>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</si>
  <si>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</si>
  <si>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</si>
  <si>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</si>
  <si>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</si>
  <si>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</si>
  <si>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</si>
  <si>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</si>
  <si>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</si>
  <si>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</si>
  <si>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</si>
  <si>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</si>
  <si>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</si>
  <si>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</si>
  <si>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</si>
  <si>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</si>
  <si>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</si>
  <si>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</si>
  <si>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</si>
  <si>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</si>
  <si>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</si>
  <si>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</si>
  <si>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</si>
  <si>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</si>
  <si>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</si>
  <si>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</si>
  <si>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</si>
  <si>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</si>
  <si>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</si>
  <si>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</si>
  <si>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</si>
  <si>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</si>
  <si>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</si>
  <si>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</si>
  <si>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</si>
  <si>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</si>
  <si>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</si>
  <si>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</si>
  <si>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11 0 00 00810</t>
  </si>
  <si>
    <t>880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</si>
  <si>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</si>
  <si>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</si>
  <si>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</si>
  <si>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</si>
  <si>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</si>
  <si>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</si>
  <si>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</si>
  <si>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</si>
  <si>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</si>
  <si>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</si>
  <si>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</si>
  <si>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</si>
  <si>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</si>
  <si>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</si>
  <si>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</si>
  <si>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</si>
  <si>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</si>
  <si>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</si>
  <si>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</si>
  <si>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</si>
  <si>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</si>
  <si>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</si>
  <si>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</si>
  <si>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</si>
  <si>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</si>
  <si>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</si>
  <si>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</si>
  <si>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</si>
  <si>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</si>
  <si>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</si>
  <si>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</si>
  <si>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</si>
  <si>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</si>
  <si>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</si>
  <si>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</si>
  <si>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</si>
  <si>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</si>
  <si>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</si>
  <si>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</si>
  <si>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</si>
  <si>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</si>
  <si>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</si>
  <si>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</si>
  <si>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</si>
  <si>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</si>
  <si>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</si>
  <si>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</si>
  <si>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</si>
  <si>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</si>
  <si>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</si>
  <si>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</si>
  <si>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</si>
  <si>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</si>
  <si>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</si>
  <si>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</si>
  <si>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</si>
  <si>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</si>
  <si>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</si>
  <si>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</si>
  <si>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</si>
  <si>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</si>
  <si>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</si>
  <si>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</si>
  <si>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</si>
  <si>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</si>
  <si>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</si>
  <si>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</si>
  <si>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</si>
  <si>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</si>
  <si>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</si>
  <si>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</si>
  <si>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</si>
  <si>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</si>
  <si>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</si>
  <si>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</si>
  <si>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</si>
  <si>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</si>
  <si>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</si>
  <si>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</si>
  <si>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</si>
  <si>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</si>
  <si>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</si>
  <si>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</si>
  <si>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</si>
  <si>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</si>
  <si>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</si>
  <si>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</si>
  <si>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</si>
  <si>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</si>
  <si>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</si>
  <si>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</si>
  <si>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</si>
  <si>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</si>
  <si>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</si>
  <si>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</si>
  <si>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</si>
  <si>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</si>
  <si>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</si>
  <si>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</si>
  <si>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</si>
  <si>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</si>
  <si>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</si>
  <si>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</si>
  <si>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</si>
  <si>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</si>
  <si>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</si>
  <si>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</si>
  <si>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</si>
  <si>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</si>
  <si>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</si>
  <si>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</si>
  <si>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</si>
  <si>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</si>
  <si>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</si>
  <si>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</si>
  <si>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</si>
  <si>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Исполнение мероприятий по реализации ("дорожной карты")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</si>
  <si>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</si>
  <si>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</si>
  <si>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</si>
  <si>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</si>
  <si>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</si>
  <si>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</si>
  <si>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</si>
  <si>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</si>
  <si>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</si>
  <si>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</si>
  <si>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</si>
  <si>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</si>
  <si>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</si>
  <si>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</si>
  <si>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</si>
  <si>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</si>
  <si>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</si>
  <si>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</si>
  <si>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</si>
  <si>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</si>
  <si>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</si>
  <si>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</si>
  <si>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</si>
  <si>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</si>
  <si>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</si>
  <si>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</si>
  <si>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</si>
  <si>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</si>
  <si>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</si>
  <si>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</si>
  <si>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</si>
  <si>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</si>
  <si>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</si>
  <si>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</si>
  <si>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</si>
  <si>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</si>
  <si>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</si>
  <si>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</si>
  <si>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</si>
  <si>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</si>
  <si>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</si>
  <si>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</si>
  <si>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</si>
  <si>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</si>
  <si>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</si>
  <si>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</si>
  <si>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</si>
  <si>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</si>
  <si>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</si>
  <si>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</si>
  <si>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</si>
  <si>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</si>
  <si>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</si>
  <si>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</si>
  <si>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</si>
  <si>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</si>
  <si>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</si>
  <si>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</si>
  <si>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 "Город Малоярославец" на 2018 год и   </t>
  </si>
  <si>
    <t xml:space="preserve">на плановый период 2019 и 2020 годов"   </t>
  </si>
  <si>
    <t>Глава муниципального образования                                                       О.А.Жукова</t>
  </si>
  <si>
    <t>Поправки                                          (+ -)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</si>
  <si>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</si>
  <si>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"Развитие физической культуры и спорта"</t>
  </si>
  <si>
    <t>Бюджетные ассигнования с учетом поправок
 на 2018 год</t>
  </si>
  <si>
    <t>Расходы, связанные с подготовкой и проведением выборов</t>
  </si>
  <si>
    <t>20 0 04 00870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</si>
  <si>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</si>
  <si>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</si>
  <si>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18 0 00 00000</t>
  </si>
  <si>
    <t>18 0 01 00000</t>
  </si>
  <si>
    <t>18 0 01 00880</t>
  </si>
  <si>
    <t>Приложение № 3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</si>
  <si>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</si>
  <si>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</si>
  <si>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</si>
  <si>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>Социальные выплаты гражданам, кроме публичных нормативных социальных выплат</t>
  </si>
  <si>
    <t>320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</si>
  <si>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</si>
  <si>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</si>
  <si>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20 0 07 00000</t>
  </si>
  <si>
    <t>20 0 07 00530</t>
  </si>
  <si>
    <t xml:space="preserve">Бюджетные ассигнования на 2018 год утвержденные Решением Городской Думы  от 21.12.2017 года № 266 (в редакции Решений от 25.01.2018 № 277) </t>
  </si>
  <si>
    <t xml:space="preserve"> от 15 февраля 2018 года №286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</si>
</sst>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2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3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1">
      <alignment horizontal="center" vertical="center" shrinkToFit="1"/>
      <protection/>
    </xf>
    <xf numFmtId="0" fontId="36" fillId="20" borderId="4">
      <alignment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20" borderId="0">
      <alignment horizontal="left"/>
      <protection/>
    </xf>
    <xf numFmtId="4" fontId="36" fillId="0" borderId="2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5" fillId="37" borderId="16" xfId="89" applyFont="1" applyFill="1" applyBorder="1" applyAlignment="1">
      <alignment horizontal="right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9" fontId="4" fillId="37" borderId="17" xfId="89" applyNumberFormat="1" applyFont="1" applyFill="1" applyBorder="1" applyAlignment="1">
      <alignment horizontal="left" vertical="center" wrapText="1" shrinkToFit="1"/>
      <protection/>
    </xf>
    <xf numFmtId="4" fontId="55" fillId="35" borderId="18" xfId="57" applyNumberFormat="1" applyFont="1" applyFill="1" applyBorder="1" applyAlignment="1" applyProtection="1">
      <alignment horizontal="right" vertical="top" shrinkToFit="1"/>
      <protection/>
    </xf>
    <xf numFmtId="49" fontId="56" fillId="0" borderId="19" xfId="44" applyNumberFormat="1" applyFont="1" applyBorder="1" applyAlignment="1" applyProtection="1">
      <alignment horizontal="left" vertical="top" wrapText="1"/>
      <protection/>
    </xf>
    <xf numFmtId="49" fontId="56" fillId="0" borderId="19" xfId="48" applyNumberFormat="1" applyFont="1" applyFill="1" applyBorder="1" applyAlignment="1" applyProtection="1">
      <alignment horizontal="center" vertical="top" wrapText="1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4" fontId="55" fillId="35" borderId="18" xfId="57" applyNumberFormat="1" applyFont="1" applyFill="1" applyBorder="1" applyAlignment="1" applyProtection="1">
      <alignment horizontal="right" vertical="top" shrinkToFit="1"/>
      <protection/>
    </xf>
    <xf numFmtId="4" fontId="7" fillId="35" borderId="17" xfId="0" applyNumberFormat="1" applyFont="1" applyFill="1" applyBorder="1" applyAlignment="1">
      <alignment vertical="top"/>
    </xf>
    <xf numFmtId="49" fontId="56" fillId="0" borderId="1" xfId="44" applyNumberFormat="1" applyFont="1" applyBorder="1" applyAlignment="1" applyProtection="1">
      <alignment horizontal="left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>
      <alignment vertical="top"/>
    </xf>
    <xf numFmtId="49" fontId="56" fillId="0" borderId="1" xfId="45" applyNumberFormat="1" applyFont="1" applyBorder="1" applyAlignment="1" applyProtection="1">
      <alignment horizontal="left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8" xfId="57" applyNumberFormat="1" applyFont="1" applyBorder="1" applyAlignment="1" applyProtection="1">
      <alignment horizontal="right" vertical="top" shrinkToFit="1"/>
      <protection/>
    </xf>
    <xf numFmtId="4" fontId="4" fillId="37" borderId="20" xfId="89" applyNumberFormat="1" applyFont="1" applyFill="1" applyBorder="1" applyAlignment="1">
      <alignment horizontal="right" vertical="top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5" fillId="37" borderId="21" xfId="89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5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6" fillId="0" borderId="18" xfId="58" applyFont="1" applyBorder="1" applyAlignment="1" applyProtection="1">
      <alignment horizontal="center" vertical="top" wrapText="1"/>
      <protection/>
    </xf>
    <xf numFmtId="4" fontId="8" fillId="0" borderId="17" xfId="60" applyNumberFormat="1" applyFont="1" applyFill="1" applyBorder="1" applyAlignment="1" applyProtection="1">
      <alignment horizontal="right" vertical="top" shrinkToFit="1"/>
      <protection/>
    </xf>
    <xf numFmtId="4" fontId="7" fillId="0" borderId="17" xfId="60" applyNumberFormat="1" applyFont="1" applyFill="1" applyBorder="1" applyAlignment="1" applyProtection="1">
      <alignment horizontal="right" vertical="top" shrinkToFit="1"/>
      <protection/>
    </xf>
    <xf numFmtId="49" fontId="55" fillId="0" borderId="1" xfId="58" applyFont="1" applyAlignment="1" applyProtection="1">
      <alignment horizontal="center" vertical="top" wrapText="1"/>
      <protection/>
    </xf>
    <xf numFmtId="49" fontId="55" fillId="0" borderId="18" xfId="58" applyFont="1" applyBorder="1" applyAlignment="1" applyProtection="1">
      <alignment horizontal="center" vertical="top" wrapText="1"/>
      <protection/>
    </xf>
    <xf numFmtId="4" fontId="7" fillId="35" borderId="17" xfId="60" applyNumberFormat="1" applyFont="1" applyFill="1" applyBorder="1" applyAlignment="1" applyProtection="1">
      <alignment horizontal="right" vertical="top" shrinkToFit="1"/>
      <protection/>
    </xf>
    <xf numFmtId="11" fontId="56" fillId="33" borderId="1" xfId="0" applyNumberFormat="1" applyFont="1" applyFill="1" applyBorder="1" applyAlignment="1">
      <alignment horizontal="left" vertical="top" wrapText="1"/>
    </xf>
    <xf numFmtId="49" fontId="56" fillId="33" borderId="1" xfId="0" applyNumberFormat="1" applyFont="1" applyFill="1" applyBorder="1" applyAlignment="1">
      <alignment horizontal="left" vertical="top" wrapText="1"/>
    </xf>
    <xf numFmtId="4" fontId="56" fillId="0" borderId="18" xfId="57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Font="1" applyAlignment="1" applyProtection="1">
      <alignment horizontal="center" vertical="top" wrapText="1"/>
      <protection/>
    </xf>
    <xf numFmtId="4" fontId="56" fillId="0" borderId="17" xfId="57" applyNumberFormat="1" applyFont="1" applyFill="1" applyBorder="1" applyAlignment="1" applyProtection="1">
      <alignment horizontal="right" vertical="top" shrinkToFit="1"/>
      <protection/>
    </xf>
    <xf numFmtId="4" fontId="4" fillId="37" borderId="17" xfId="89" applyNumberFormat="1" applyFont="1" applyFill="1" applyBorder="1" applyAlignment="1">
      <alignment horizontal="right" vertical="top" shrinkToFit="1"/>
      <protection/>
    </xf>
    <xf numFmtId="4" fontId="8" fillId="0" borderId="20" xfId="0" applyNumberFormat="1" applyFont="1" applyBorder="1" applyAlignment="1">
      <alignment vertical="top"/>
    </xf>
    <xf numFmtId="4" fontId="7" fillId="35" borderId="20" xfId="0" applyNumberFormat="1" applyFont="1" applyFill="1" applyBorder="1" applyAlignment="1">
      <alignment vertical="top"/>
    </xf>
    <xf numFmtId="4" fontId="8" fillId="0" borderId="20" xfId="60" applyNumberFormat="1" applyFont="1" applyFill="1" applyBorder="1" applyAlignment="1" applyProtection="1">
      <alignment horizontal="right" vertical="top" shrinkToFit="1"/>
      <protection/>
    </xf>
    <xf numFmtId="4" fontId="7" fillId="0" borderId="20" xfId="60" applyNumberFormat="1" applyFont="1" applyFill="1" applyBorder="1" applyAlignment="1" applyProtection="1">
      <alignment horizontal="right" vertical="top" shrinkToFit="1"/>
      <protection/>
    </xf>
    <xf numFmtId="4" fontId="0" fillId="35" borderId="20" xfId="0" applyNumberFormat="1" applyFill="1" applyBorder="1" applyAlignment="1">
      <alignment vertical="top"/>
    </xf>
    <xf numFmtId="4" fontId="56" fillId="0" borderId="17" xfId="57" applyNumberFormat="1" applyFont="1" applyBorder="1" applyAlignment="1" applyProtection="1">
      <alignment horizontal="right" vertical="top" shrinkToFit="1"/>
      <protection/>
    </xf>
    <xf numFmtId="49" fontId="56" fillId="0" borderId="1" xfId="0" applyNumberFormat="1" applyFont="1" applyFill="1" applyBorder="1" applyAlignment="1">
      <alignment horizontal="left" vertical="top" wrapText="1"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Fill="1" applyBorder="1" applyAlignment="1" applyProtection="1">
      <alignment horizontal="right" vertical="top" shrinkToFit="1"/>
      <protection/>
    </xf>
    <xf numFmtId="4" fontId="56" fillId="0" borderId="21" xfId="57" applyNumberFormat="1" applyFont="1" applyFill="1" applyBorder="1" applyAlignment="1" applyProtection="1">
      <alignment horizontal="right" vertical="top" shrinkToFit="1"/>
      <protection/>
    </xf>
    <xf numFmtId="4" fontId="8" fillId="0" borderId="23" xfId="0" applyNumberFormat="1" applyFont="1" applyBorder="1" applyAlignment="1">
      <alignment vertical="top"/>
    </xf>
    <xf numFmtId="4" fontId="8" fillId="0" borderId="24" xfId="0" applyNumberFormat="1" applyFont="1" applyBorder="1" applyAlignment="1">
      <alignment vertical="top"/>
    </xf>
    <xf numFmtId="4" fontId="55" fillId="35" borderId="22" xfId="57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49" fontId="56" fillId="0" borderId="18" xfId="58" applyNumberFormat="1" applyFont="1" applyBorder="1" applyAlignment="1" applyProtection="1">
      <alignment horizontal="center" vertical="top" wrapText="1"/>
      <protection/>
    </xf>
    <xf numFmtId="49" fontId="55" fillId="0" borderId="1" xfId="58" applyNumberFormat="1" applyFont="1" applyAlignment="1" applyProtection="1">
      <alignment horizontal="center" vertical="top" wrapText="1"/>
      <protection/>
    </xf>
    <xf numFmtId="49" fontId="55" fillId="0" borderId="18" xfId="58" applyNumberFormat="1" applyFont="1" applyBorder="1" applyAlignment="1" applyProtection="1">
      <alignment horizontal="center" vertical="top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zoomScale="115" zoomScaleNormal="115" zoomScalePageLayoutView="0" workbookViewId="0" topLeftCell="A1">
      <selection activeCell="F9" sqref="F9"/>
    </sheetView>
  </sheetViews>
  <sheetFormatPr defaultColWidth="9.125" defaultRowHeight="12.75"/>
  <cols>
    <col min="1" max="1" width="48.25390625" style="0" customWidth="1"/>
    <col min="2" max="2" width="14.25390625" style="0" customWidth="1"/>
    <col min="3" max="3" width="10.625" style="0" customWidth="1"/>
    <col min="4" max="4" width="15.75390625" style="0" customWidth="1"/>
    <col min="5" max="5" width="16.00390625" style="0" customWidth="1"/>
    <col min="6" max="6" width="15.00390625" style="0" customWidth="1"/>
  </cols>
  <sheetData>
    <row r="1" ht="12.75">
      <c r="F1" s="22" t="s">
        <v>248</v>
      </c>
    </row>
    <row r="2" ht="12.75">
      <c r="F2" s="22" t="s">
        <v>230</v>
      </c>
    </row>
    <row r="3" ht="12.75">
      <c r="F3" s="22" t="s">
        <v>231</v>
      </c>
    </row>
    <row r="4" ht="12.75">
      <c r="F4" s="22" t="s">
        <v>232</v>
      </c>
    </row>
    <row r="5" ht="12.75">
      <c r="F5" s="22" t="s">
        <v>233</v>
      </c>
    </row>
    <row r="6" ht="12.75">
      <c r="F6" s="22" t="s">
        <v>234</v>
      </c>
    </row>
    <row r="7" ht="12.75">
      <c r="F7" s="22" t="s">
        <v>235</v>
      </c>
    </row>
    <row r="8" ht="12.75">
      <c r="F8" s="23" t="s">
        <v>259</v>
      </c>
    </row>
    <row r="9" ht="12.75">
      <c r="F9" s="24"/>
    </row>
    <row r="10" ht="12.75">
      <c r="F10" s="25" t="s">
        <v>236</v>
      </c>
    </row>
    <row r="12" spans="1:6" ht="66.75" customHeight="1" hidden="1">
      <c r="A12" s="63" t="s">
        <v>4</v>
      </c>
      <c r="B12" s="63"/>
      <c r="C12" s="63"/>
      <c r="D12" s="63"/>
      <c r="E12" s="63"/>
      <c r="F12" s="63"/>
    </row>
    <row r="13" spans="1:6" ht="59.25" customHeight="1">
      <c r="A13" s="63" t="s">
        <v>4</v>
      </c>
      <c r="B13" s="63"/>
      <c r="C13" s="63"/>
      <c r="D13" s="63"/>
      <c r="E13" s="63"/>
      <c r="F13" s="63"/>
    </row>
    <row r="14" spans="1:6" ht="14.25" customHeight="1">
      <c r="A14" s="2"/>
      <c r="B14" s="2"/>
      <c r="C14" s="2"/>
      <c r="D14" s="3"/>
      <c r="F14" s="3" t="s">
        <v>0</v>
      </c>
    </row>
    <row r="15" spans="1:6" ht="167.25" customHeight="1">
      <c r="A15" s="1" t="s">
        <v>1</v>
      </c>
      <c r="B15" s="1" t="s">
        <v>2</v>
      </c>
      <c r="C15" s="1" t="s">
        <v>3</v>
      </c>
      <c r="D15" s="26" t="s">
        <v>258</v>
      </c>
      <c r="E15" s="27" t="s">
        <v>237</v>
      </c>
      <c r="F15" s="28" t="s">
        <v>240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40.5" customHeight="1">
      <c r="A17" s="7" t="s">
        <v>165</v>
      </c>
      <c r="B17" s="6"/>
      <c r="C17" s="6"/>
      <c r="D17" s="45">
        <f>D18+D27+D48+D53+D58+D63+D72+D77+D117+D122+D130+D135+D140+D156+D161+D169+D174+D234</f>
        <v>193936713</v>
      </c>
      <c r="E17" s="21">
        <f>E18+E27+E48+E53+E58+E63+E72+E77+E117+E122+E130+E135+E140+E156+E161+E169+E174+E234</f>
        <v>4594053.48</v>
      </c>
      <c r="F17" s="45">
        <f>F18+F27+F48+F53+F58+F63+F72+F77+F117+F122+F130+F135+F140+F156+F161+F169+F174+F234</f>
        <v>198530766.48</v>
      </c>
    </row>
    <row r="18" spans="1:6" ht="42.75" customHeight="1">
      <c r="A18" s="9" t="s">
        <v>5</v>
      </c>
      <c r="B18" s="10" t="s">
        <v>6</v>
      </c>
      <c r="C18" s="10"/>
      <c r="D18" s="17">
        <f>D19+D23</f>
        <v>500000</v>
      </c>
      <c r="E18" s="46">
        <f>E19+E23</f>
        <v>0</v>
      </c>
      <c r="F18" s="17">
        <f>F19+F23</f>
        <v>500000</v>
      </c>
    </row>
    <row r="19" spans="1:6" ht="29.25" customHeight="1">
      <c r="A19" s="18" t="s">
        <v>139</v>
      </c>
      <c r="B19" s="19" t="s">
        <v>7</v>
      </c>
      <c r="C19" s="19"/>
      <c r="D19" s="17">
        <f aca="true" t="shared" si="0" ref="D19:F21">D20</f>
        <v>350000</v>
      </c>
      <c r="E19" s="46">
        <f t="shared" si="0"/>
        <v>0</v>
      </c>
      <c r="F19" s="17">
        <f t="shared" si="0"/>
        <v>350000</v>
      </c>
    </row>
    <row r="20" spans="1:6" ht="54.75" customHeight="1">
      <c r="A20" s="18" t="s">
        <v>140</v>
      </c>
      <c r="B20" s="19" t="s">
        <v>8</v>
      </c>
      <c r="C20" s="19"/>
      <c r="D20" s="17">
        <f t="shared" si="0"/>
        <v>350000</v>
      </c>
      <c r="E20" s="46">
        <f t="shared" si="0"/>
        <v>0</v>
      </c>
      <c r="F20" s="17">
        <f t="shared" si="0"/>
        <v>350000</v>
      </c>
    </row>
    <row r="21" spans="1:6" ht="25.5">
      <c r="A21" s="18" t="s">
        <v>141</v>
      </c>
      <c r="B21" s="19" t="s">
        <v>8</v>
      </c>
      <c r="C21" s="19" t="s">
        <v>9</v>
      </c>
      <c r="D21" s="17">
        <f t="shared" si="0"/>
        <v>350000</v>
      </c>
      <c r="E21" s="46">
        <f t="shared" si="0"/>
        <v>0</v>
      </c>
      <c r="F21" s="17">
        <f t="shared" si="0"/>
        <v>350000</v>
      </c>
    </row>
    <row r="22" spans="1:6" ht="25.5">
      <c r="A22" s="11" t="s">
        <v>142</v>
      </c>
      <c r="B22" s="12" t="s">
        <v>8</v>
      </c>
      <c r="C22" s="12" t="s">
        <v>10</v>
      </c>
      <c r="D22" s="13">
        <v>350000</v>
      </c>
      <c r="E22" s="47"/>
      <c r="F22" s="14">
        <f>D22+E22</f>
        <v>350000</v>
      </c>
    </row>
    <row r="23" spans="1:6" ht="25.5">
      <c r="A23" s="18" t="s">
        <v>143</v>
      </c>
      <c r="B23" s="19" t="s">
        <v>11</v>
      </c>
      <c r="C23" s="19"/>
      <c r="D23" s="17">
        <f aca="true" t="shared" si="1" ref="D23:F25">D24</f>
        <v>150000</v>
      </c>
      <c r="E23" s="46">
        <f t="shared" si="1"/>
        <v>0</v>
      </c>
      <c r="F23" s="17">
        <f t="shared" si="1"/>
        <v>150000</v>
      </c>
    </row>
    <row r="24" spans="1:6" ht="12.75">
      <c r="A24" s="18" t="s">
        <v>144</v>
      </c>
      <c r="B24" s="19" t="s">
        <v>12</v>
      </c>
      <c r="C24" s="19"/>
      <c r="D24" s="17">
        <f t="shared" si="1"/>
        <v>150000</v>
      </c>
      <c r="E24" s="46">
        <f t="shared" si="1"/>
        <v>0</v>
      </c>
      <c r="F24" s="17">
        <f t="shared" si="1"/>
        <v>150000</v>
      </c>
    </row>
    <row r="25" spans="1:6" ht="25.5">
      <c r="A25" s="18" t="s">
        <v>145</v>
      </c>
      <c r="B25" s="19" t="s">
        <v>12</v>
      </c>
      <c r="C25" s="19" t="s">
        <v>13</v>
      </c>
      <c r="D25" s="17">
        <f t="shared" si="1"/>
        <v>150000</v>
      </c>
      <c r="E25" s="46">
        <f t="shared" si="1"/>
        <v>0</v>
      </c>
      <c r="F25" s="17">
        <f t="shared" si="1"/>
        <v>150000</v>
      </c>
    </row>
    <row r="26" spans="1:6" ht="30.75" customHeight="1">
      <c r="A26" s="11" t="s">
        <v>146</v>
      </c>
      <c r="B26" s="12" t="s">
        <v>12</v>
      </c>
      <c r="C26" s="12" t="s">
        <v>14</v>
      </c>
      <c r="D26" s="13">
        <v>150000</v>
      </c>
      <c r="E26" s="47"/>
      <c r="F26" s="14">
        <f>D26+E26</f>
        <v>150000</v>
      </c>
    </row>
    <row r="27" spans="1:6" ht="38.25">
      <c r="A27" s="15" t="s">
        <v>15</v>
      </c>
      <c r="B27" s="16" t="s">
        <v>16</v>
      </c>
      <c r="C27" s="16"/>
      <c r="D27" s="17">
        <f>D28+D44</f>
        <v>2850000</v>
      </c>
      <c r="E27" s="46">
        <f>E28+E44</f>
        <v>0</v>
      </c>
      <c r="F27" s="17">
        <f>F28+F44</f>
        <v>2850000</v>
      </c>
    </row>
    <row r="28" spans="1:6" ht="25.5">
      <c r="A28" s="18" t="s">
        <v>147</v>
      </c>
      <c r="B28" s="19" t="s">
        <v>17</v>
      </c>
      <c r="C28" s="19"/>
      <c r="D28" s="17">
        <f>D29+D35+D39+D41</f>
        <v>2350000</v>
      </c>
      <c r="E28" s="46">
        <f>E29+E35+E39+E41</f>
        <v>0</v>
      </c>
      <c r="F28" s="17">
        <f>F29+F35+F39+F41</f>
        <v>2350000</v>
      </c>
    </row>
    <row r="29" spans="1:6" ht="12.75">
      <c r="A29" s="18" t="s">
        <v>148</v>
      </c>
      <c r="B29" s="19" t="s">
        <v>18</v>
      </c>
      <c r="C29" s="19"/>
      <c r="D29" s="17">
        <f>D30+D33</f>
        <v>850000</v>
      </c>
      <c r="E29" s="46">
        <f>E30+E33</f>
        <v>0</v>
      </c>
      <c r="F29" s="17">
        <f>F30+F33</f>
        <v>850000</v>
      </c>
    </row>
    <row r="30" spans="1:6" ht="12.75">
      <c r="A30" s="18" t="s">
        <v>149</v>
      </c>
      <c r="B30" s="19" t="s">
        <v>18</v>
      </c>
      <c r="C30" s="19" t="s">
        <v>19</v>
      </c>
      <c r="D30" s="17">
        <f>D31+D32</f>
        <v>500000</v>
      </c>
      <c r="E30" s="46">
        <f>E31+E32</f>
        <v>0</v>
      </c>
      <c r="F30" s="17">
        <f>F31+F32</f>
        <v>500000</v>
      </c>
    </row>
    <row r="31" spans="1:6" ht="19.5" customHeight="1">
      <c r="A31" s="11" t="s">
        <v>150</v>
      </c>
      <c r="B31" s="12" t="s">
        <v>18</v>
      </c>
      <c r="C31" s="12" t="s">
        <v>20</v>
      </c>
      <c r="D31" s="13">
        <v>300000</v>
      </c>
      <c r="E31" s="47"/>
      <c r="F31" s="14">
        <f>D31+E31</f>
        <v>300000</v>
      </c>
    </row>
    <row r="32" spans="1:6" ht="12.75">
      <c r="A32" s="11" t="s">
        <v>151</v>
      </c>
      <c r="B32" s="12" t="s">
        <v>18</v>
      </c>
      <c r="C32" s="12" t="s">
        <v>21</v>
      </c>
      <c r="D32" s="13">
        <v>200000</v>
      </c>
      <c r="E32" s="47"/>
      <c r="F32" s="14">
        <f>D32+E32</f>
        <v>200000</v>
      </c>
    </row>
    <row r="33" spans="1:6" ht="25.5">
      <c r="A33" s="18" t="s">
        <v>145</v>
      </c>
      <c r="B33" s="19" t="s">
        <v>18</v>
      </c>
      <c r="C33" s="19" t="s">
        <v>13</v>
      </c>
      <c r="D33" s="17">
        <f>D34</f>
        <v>350000</v>
      </c>
      <c r="E33" s="46">
        <f>E34</f>
        <v>0</v>
      </c>
      <c r="F33" s="17">
        <f>F34</f>
        <v>350000</v>
      </c>
    </row>
    <row r="34" spans="1:6" ht="30.75" customHeight="1">
      <c r="A34" s="11" t="s">
        <v>146</v>
      </c>
      <c r="B34" s="12" t="s">
        <v>18</v>
      </c>
      <c r="C34" s="12" t="s">
        <v>14</v>
      </c>
      <c r="D34" s="13">
        <v>350000</v>
      </c>
      <c r="E34" s="47"/>
      <c r="F34" s="14">
        <f>D34+E34</f>
        <v>350000</v>
      </c>
    </row>
    <row r="35" spans="1:6" ht="25.5">
      <c r="A35" s="18" t="s">
        <v>152</v>
      </c>
      <c r="B35" s="19" t="s">
        <v>22</v>
      </c>
      <c r="C35" s="19"/>
      <c r="D35" s="17">
        <f aca="true" t="shared" si="2" ref="D35:F36">D36</f>
        <v>400000</v>
      </c>
      <c r="E35" s="46">
        <f t="shared" si="2"/>
        <v>0</v>
      </c>
      <c r="F35" s="17">
        <f t="shared" si="2"/>
        <v>400000</v>
      </c>
    </row>
    <row r="36" spans="1:6" ht="12.75">
      <c r="A36" s="18" t="s">
        <v>153</v>
      </c>
      <c r="B36" s="19" t="s">
        <v>22</v>
      </c>
      <c r="C36" s="19" t="s">
        <v>23</v>
      </c>
      <c r="D36" s="17">
        <f t="shared" si="2"/>
        <v>400000</v>
      </c>
      <c r="E36" s="46">
        <f t="shared" si="2"/>
        <v>0</v>
      </c>
      <c r="F36" s="17">
        <f t="shared" si="2"/>
        <v>400000</v>
      </c>
    </row>
    <row r="37" spans="1:6" ht="51">
      <c r="A37" s="11" t="s">
        <v>154</v>
      </c>
      <c r="B37" s="12" t="s">
        <v>22</v>
      </c>
      <c r="C37" s="12" t="s">
        <v>24</v>
      </c>
      <c r="D37" s="13">
        <v>400000</v>
      </c>
      <c r="E37" s="47"/>
      <c r="F37" s="14">
        <f>D37+E37</f>
        <v>400000</v>
      </c>
    </row>
    <row r="38" spans="1:6" ht="38.25">
      <c r="A38" s="18" t="s">
        <v>155</v>
      </c>
      <c r="B38" s="19" t="s">
        <v>25</v>
      </c>
      <c r="C38" s="19"/>
      <c r="D38" s="17">
        <f aca="true" t="shared" si="3" ref="D38:F39">D39</f>
        <v>100000</v>
      </c>
      <c r="E38" s="46">
        <f t="shared" si="3"/>
        <v>0</v>
      </c>
      <c r="F38" s="17">
        <f t="shared" si="3"/>
        <v>100000</v>
      </c>
    </row>
    <row r="39" spans="1:6" ht="12.75">
      <c r="A39" s="18" t="s">
        <v>149</v>
      </c>
      <c r="B39" s="19" t="s">
        <v>25</v>
      </c>
      <c r="C39" s="19" t="s">
        <v>19</v>
      </c>
      <c r="D39" s="17">
        <f t="shared" si="3"/>
        <v>100000</v>
      </c>
      <c r="E39" s="46">
        <f t="shared" si="3"/>
        <v>0</v>
      </c>
      <c r="F39" s="17">
        <f t="shared" si="3"/>
        <v>100000</v>
      </c>
    </row>
    <row r="40" spans="1:6" ht="12.75">
      <c r="A40" s="11" t="s">
        <v>151</v>
      </c>
      <c r="B40" s="12" t="s">
        <v>25</v>
      </c>
      <c r="C40" s="12" t="s">
        <v>21</v>
      </c>
      <c r="D40" s="13">
        <v>100000</v>
      </c>
      <c r="E40" s="47"/>
      <c r="F40" s="14">
        <f>D40+E40</f>
        <v>100000</v>
      </c>
    </row>
    <row r="41" spans="1:6" ht="38.25">
      <c r="A41" s="18" t="s">
        <v>156</v>
      </c>
      <c r="B41" s="19" t="s">
        <v>26</v>
      </c>
      <c r="C41" s="19"/>
      <c r="D41" s="17">
        <f aca="true" t="shared" si="4" ref="D41:F42">D42</f>
        <v>1000000</v>
      </c>
      <c r="E41" s="46">
        <f t="shared" si="4"/>
        <v>0</v>
      </c>
      <c r="F41" s="17">
        <f t="shared" si="4"/>
        <v>1000000</v>
      </c>
    </row>
    <row r="42" spans="1:6" ht="12.75">
      <c r="A42" s="18" t="s">
        <v>157</v>
      </c>
      <c r="B42" s="19" t="s">
        <v>26</v>
      </c>
      <c r="C42" s="19" t="s">
        <v>27</v>
      </c>
      <c r="D42" s="17">
        <f t="shared" si="4"/>
        <v>1000000</v>
      </c>
      <c r="E42" s="46">
        <f t="shared" si="4"/>
        <v>0</v>
      </c>
      <c r="F42" s="17">
        <f t="shared" si="4"/>
        <v>1000000</v>
      </c>
    </row>
    <row r="43" spans="1:6" ht="12.75">
      <c r="A43" s="11" t="s">
        <v>158</v>
      </c>
      <c r="B43" s="12" t="s">
        <v>26</v>
      </c>
      <c r="C43" s="12" t="s">
        <v>28</v>
      </c>
      <c r="D43" s="13">
        <v>1000000</v>
      </c>
      <c r="E43" s="47"/>
      <c r="F43" s="14">
        <f>D43+E43</f>
        <v>1000000</v>
      </c>
    </row>
    <row r="44" spans="1:6" ht="25.5">
      <c r="A44" s="18" t="s">
        <v>159</v>
      </c>
      <c r="B44" s="19" t="s">
        <v>29</v>
      </c>
      <c r="C44" s="19"/>
      <c r="D44" s="17">
        <f aca="true" t="shared" si="5" ref="D44:F46">D45</f>
        <v>500000</v>
      </c>
      <c r="E44" s="46">
        <f t="shared" si="5"/>
        <v>0</v>
      </c>
      <c r="F44" s="17">
        <f t="shared" si="5"/>
        <v>500000</v>
      </c>
    </row>
    <row r="45" spans="1:6" ht="25.5">
      <c r="A45" s="18" t="s">
        <v>160</v>
      </c>
      <c r="B45" s="19" t="s">
        <v>30</v>
      </c>
      <c r="C45" s="19"/>
      <c r="D45" s="17">
        <f t="shared" si="5"/>
        <v>500000</v>
      </c>
      <c r="E45" s="46">
        <f t="shared" si="5"/>
        <v>0</v>
      </c>
      <c r="F45" s="17">
        <f t="shared" si="5"/>
        <v>500000</v>
      </c>
    </row>
    <row r="46" spans="1:6" ht="12.75">
      <c r="A46" s="18" t="s">
        <v>149</v>
      </c>
      <c r="B46" s="19" t="s">
        <v>30</v>
      </c>
      <c r="C46" s="19" t="s">
        <v>19</v>
      </c>
      <c r="D46" s="17">
        <f t="shared" si="5"/>
        <v>500000</v>
      </c>
      <c r="E46" s="46">
        <f t="shared" si="5"/>
        <v>0</v>
      </c>
      <c r="F46" s="17">
        <f t="shared" si="5"/>
        <v>500000</v>
      </c>
    </row>
    <row r="47" spans="1:6" ht="25.5">
      <c r="A47" s="11" t="s">
        <v>150</v>
      </c>
      <c r="B47" s="12" t="s">
        <v>30</v>
      </c>
      <c r="C47" s="12" t="s">
        <v>20</v>
      </c>
      <c r="D47" s="13">
        <v>500000</v>
      </c>
      <c r="E47" s="47"/>
      <c r="F47" s="14">
        <f>D47+E47</f>
        <v>500000</v>
      </c>
    </row>
    <row r="48" spans="1:6" ht="51">
      <c r="A48" s="15" t="s">
        <v>31</v>
      </c>
      <c r="B48" s="16" t="s">
        <v>32</v>
      </c>
      <c r="C48" s="16"/>
      <c r="D48" s="17">
        <f aca="true" t="shared" si="6" ref="D48:F51">D49</f>
        <v>396000</v>
      </c>
      <c r="E48" s="46">
        <f t="shared" si="6"/>
        <v>0</v>
      </c>
      <c r="F48" s="17">
        <f t="shared" si="6"/>
        <v>396000</v>
      </c>
    </row>
    <row r="49" spans="1:6" ht="38.25">
      <c r="A49" s="18" t="s">
        <v>161</v>
      </c>
      <c r="B49" s="19" t="s">
        <v>33</v>
      </c>
      <c r="C49" s="19"/>
      <c r="D49" s="17">
        <f t="shared" si="6"/>
        <v>396000</v>
      </c>
      <c r="E49" s="46">
        <f t="shared" si="6"/>
        <v>0</v>
      </c>
      <c r="F49" s="17">
        <f t="shared" si="6"/>
        <v>396000</v>
      </c>
    </row>
    <row r="50" spans="1:6" ht="63.75">
      <c r="A50" s="18" t="s">
        <v>162</v>
      </c>
      <c r="B50" s="19" t="s">
        <v>34</v>
      </c>
      <c r="C50" s="19"/>
      <c r="D50" s="17">
        <f t="shared" si="6"/>
        <v>396000</v>
      </c>
      <c r="E50" s="46">
        <f t="shared" si="6"/>
        <v>0</v>
      </c>
      <c r="F50" s="17">
        <f t="shared" si="6"/>
        <v>396000</v>
      </c>
    </row>
    <row r="51" spans="1:6" ht="25.5">
      <c r="A51" s="18" t="s">
        <v>145</v>
      </c>
      <c r="B51" s="19" t="s">
        <v>34</v>
      </c>
      <c r="C51" s="19" t="s">
        <v>13</v>
      </c>
      <c r="D51" s="17">
        <f t="shared" si="6"/>
        <v>396000</v>
      </c>
      <c r="E51" s="46">
        <f t="shared" si="6"/>
        <v>0</v>
      </c>
      <c r="F51" s="17">
        <f t="shared" si="6"/>
        <v>396000</v>
      </c>
    </row>
    <row r="52" spans="1:6" ht="27" customHeight="1">
      <c r="A52" s="11" t="s">
        <v>146</v>
      </c>
      <c r="B52" s="12" t="s">
        <v>34</v>
      </c>
      <c r="C52" s="12" t="s">
        <v>14</v>
      </c>
      <c r="D52" s="13">
        <v>396000</v>
      </c>
      <c r="E52" s="47"/>
      <c r="F52" s="14">
        <f>D52+E52</f>
        <v>396000</v>
      </c>
    </row>
    <row r="53" spans="1:6" ht="51">
      <c r="A53" s="15" t="s">
        <v>35</v>
      </c>
      <c r="B53" s="16" t="s">
        <v>36</v>
      </c>
      <c r="C53" s="16"/>
      <c r="D53" s="17">
        <f aca="true" t="shared" si="7" ref="D53:F56">D54</f>
        <v>1500000</v>
      </c>
      <c r="E53" s="46">
        <f t="shared" si="7"/>
        <v>0</v>
      </c>
      <c r="F53" s="17">
        <f t="shared" si="7"/>
        <v>1500000</v>
      </c>
    </row>
    <row r="54" spans="1:6" ht="38.25">
      <c r="A54" s="18" t="s">
        <v>163</v>
      </c>
      <c r="B54" s="19" t="s">
        <v>37</v>
      </c>
      <c r="C54" s="19"/>
      <c r="D54" s="17">
        <f t="shared" si="7"/>
        <v>1500000</v>
      </c>
      <c r="E54" s="46">
        <f t="shared" si="7"/>
        <v>0</v>
      </c>
      <c r="F54" s="17">
        <f t="shared" si="7"/>
        <v>1500000</v>
      </c>
    </row>
    <row r="55" spans="1:6" ht="12.75">
      <c r="A55" s="18" t="s">
        <v>164</v>
      </c>
      <c r="B55" s="19" t="s">
        <v>38</v>
      </c>
      <c r="C55" s="19"/>
      <c r="D55" s="17">
        <f t="shared" si="7"/>
        <v>1500000</v>
      </c>
      <c r="E55" s="46">
        <f t="shared" si="7"/>
        <v>0</v>
      </c>
      <c r="F55" s="17">
        <f t="shared" si="7"/>
        <v>1500000</v>
      </c>
    </row>
    <row r="56" spans="1:6" ht="25.5">
      <c r="A56" s="18" t="s">
        <v>141</v>
      </c>
      <c r="B56" s="19" t="s">
        <v>38</v>
      </c>
      <c r="C56" s="19" t="s">
        <v>9</v>
      </c>
      <c r="D56" s="17">
        <f t="shared" si="7"/>
        <v>1500000</v>
      </c>
      <c r="E56" s="46">
        <f t="shared" si="7"/>
        <v>0</v>
      </c>
      <c r="F56" s="17">
        <f t="shared" si="7"/>
        <v>1500000</v>
      </c>
    </row>
    <row r="57" spans="1:6" ht="25.5">
      <c r="A57" s="11" t="s">
        <v>142</v>
      </c>
      <c r="B57" s="12" t="s">
        <v>38</v>
      </c>
      <c r="C57" s="12" t="s">
        <v>10</v>
      </c>
      <c r="D57" s="13">
        <v>1500000</v>
      </c>
      <c r="E57" s="47"/>
      <c r="F57" s="14">
        <f>D57+E57</f>
        <v>1500000</v>
      </c>
    </row>
    <row r="58" spans="1:6" ht="54" customHeight="1">
      <c r="A58" s="15" t="s">
        <v>39</v>
      </c>
      <c r="B58" s="16" t="s">
        <v>40</v>
      </c>
      <c r="C58" s="16"/>
      <c r="D58" s="17">
        <f aca="true" t="shared" si="8" ref="D58:F61">D59</f>
        <v>3150000</v>
      </c>
      <c r="E58" s="46">
        <f t="shared" si="8"/>
        <v>0</v>
      </c>
      <c r="F58" s="17">
        <f t="shared" si="8"/>
        <v>3150000</v>
      </c>
    </row>
    <row r="59" spans="1:6" ht="46.5" customHeight="1">
      <c r="A59" s="18" t="s">
        <v>238</v>
      </c>
      <c r="B59" s="19" t="s">
        <v>41</v>
      </c>
      <c r="C59" s="19"/>
      <c r="D59" s="17">
        <f t="shared" si="8"/>
        <v>3150000</v>
      </c>
      <c r="E59" s="46">
        <f t="shared" si="8"/>
        <v>0</v>
      </c>
      <c r="F59" s="17">
        <f t="shared" si="8"/>
        <v>3150000</v>
      </c>
    </row>
    <row r="60" spans="1:6" ht="56.25" customHeight="1">
      <c r="A60" s="18" t="s">
        <v>166</v>
      </c>
      <c r="B60" s="19" t="s">
        <v>42</v>
      </c>
      <c r="C60" s="19"/>
      <c r="D60" s="17">
        <f t="shared" si="8"/>
        <v>3150000</v>
      </c>
      <c r="E60" s="46">
        <f t="shared" si="8"/>
        <v>0</v>
      </c>
      <c r="F60" s="17">
        <f t="shared" si="8"/>
        <v>3150000</v>
      </c>
    </row>
    <row r="61" spans="1:6" ht="25.5">
      <c r="A61" s="18" t="s">
        <v>141</v>
      </c>
      <c r="B61" s="19" t="s">
        <v>42</v>
      </c>
      <c r="C61" s="19" t="s">
        <v>9</v>
      </c>
      <c r="D61" s="17">
        <f t="shared" si="8"/>
        <v>3150000</v>
      </c>
      <c r="E61" s="46">
        <f t="shared" si="8"/>
        <v>0</v>
      </c>
      <c r="F61" s="17">
        <f t="shared" si="8"/>
        <v>3150000</v>
      </c>
    </row>
    <row r="62" spans="1:6" ht="25.5">
      <c r="A62" s="11" t="s">
        <v>142</v>
      </c>
      <c r="B62" s="12" t="s">
        <v>42</v>
      </c>
      <c r="C62" s="12" t="s">
        <v>10</v>
      </c>
      <c r="D62" s="13">
        <v>3150000</v>
      </c>
      <c r="E62" s="47"/>
      <c r="F62" s="14">
        <f>D62+E62</f>
        <v>3150000</v>
      </c>
    </row>
    <row r="63" spans="1:6" ht="54.75" customHeight="1">
      <c r="A63" s="15" t="s">
        <v>43</v>
      </c>
      <c r="B63" s="16" t="s">
        <v>44</v>
      </c>
      <c r="C63" s="16"/>
      <c r="D63" s="17">
        <f>D64+D68</f>
        <v>2000000</v>
      </c>
      <c r="E63" s="46">
        <f>E64+E68</f>
        <v>1638000</v>
      </c>
      <c r="F63" s="17">
        <f>F64+F68</f>
        <v>3638000</v>
      </c>
    </row>
    <row r="64" spans="1:6" ht="25.5">
      <c r="A64" s="18" t="s">
        <v>167</v>
      </c>
      <c r="B64" s="19" t="s">
        <v>45</v>
      </c>
      <c r="C64" s="19"/>
      <c r="D64" s="17">
        <f aca="true" t="shared" si="9" ref="D64:F66">D65</f>
        <v>1800000</v>
      </c>
      <c r="E64" s="46">
        <f t="shared" si="9"/>
        <v>1638000</v>
      </c>
      <c r="F64" s="17">
        <f t="shared" si="9"/>
        <v>3438000</v>
      </c>
    </row>
    <row r="65" spans="1:6" ht="12.75">
      <c r="A65" s="18" t="s">
        <v>168</v>
      </c>
      <c r="B65" s="19" t="s">
        <v>46</v>
      </c>
      <c r="C65" s="19"/>
      <c r="D65" s="17">
        <f t="shared" si="9"/>
        <v>1800000</v>
      </c>
      <c r="E65" s="46">
        <f t="shared" si="9"/>
        <v>1638000</v>
      </c>
      <c r="F65" s="17">
        <f t="shared" si="9"/>
        <v>3438000</v>
      </c>
    </row>
    <row r="66" spans="1:6" ht="25.5">
      <c r="A66" s="18" t="s">
        <v>141</v>
      </c>
      <c r="B66" s="19" t="s">
        <v>46</v>
      </c>
      <c r="C66" s="19" t="s">
        <v>9</v>
      </c>
      <c r="D66" s="17">
        <f t="shared" si="9"/>
        <v>1800000</v>
      </c>
      <c r="E66" s="46">
        <f t="shared" si="9"/>
        <v>1638000</v>
      </c>
      <c r="F66" s="17">
        <f t="shared" si="9"/>
        <v>3438000</v>
      </c>
    </row>
    <row r="67" spans="1:6" ht="25.5">
      <c r="A67" s="11" t="s">
        <v>142</v>
      </c>
      <c r="B67" s="12" t="s">
        <v>46</v>
      </c>
      <c r="C67" s="12" t="s">
        <v>10</v>
      </c>
      <c r="D67" s="13">
        <v>1800000</v>
      </c>
      <c r="E67" s="47">
        <v>1638000</v>
      </c>
      <c r="F67" s="14">
        <f>D67+E67</f>
        <v>3438000</v>
      </c>
    </row>
    <row r="68" spans="1:6" ht="25.5">
      <c r="A68" s="18" t="s">
        <v>169</v>
      </c>
      <c r="B68" s="19" t="s">
        <v>47</v>
      </c>
      <c r="C68" s="19"/>
      <c r="D68" s="17">
        <f aca="true" t="shared" si="10" ref="D68:F70">D69</f>
        <v>200000</v>
      </c>
      <c r="E68" s="46">
        <f t="shared" si="10"/>
        <v>0</v>
      </c>
      <c r="F68" s="17">
        <f t="shared" si="10"/>
        <v>200000</v>
      </c>
    </row>
    <row r="69" spans="1:6" ht="38.25">
      <c r="A69" s="18" t="s">
        <v>170</v>
      </c>
      <c r="B69" s="19" t="s">
        <v>48</v>
      </c>
      <c r="C69" s="19"/>
      <c r="D69" s="17">
        <f t="shared" si="10"/>
        <v>200000</v>
      </c>
      <c r="E69" s="46">
        <f t="shared" si="10"/>
        <v>0</v>
      </c>
      <c r="F69" s="17">
        <f t="shared" si="10"/>
        <v>200000</v>
      </c>
    </row>
    <row r="70" spans="1:6" ht="25.5">
      <c r="A70" s="18" t="s">
        <v>141</v>
      </c>
      <c r="B70" s="19" t="s">
        <v>48</v>
      </c>
      <c r="C70" s="19" t="s">
        <v>9</v>
      </c>
      <c r="D70" s="17">
        <f t="shared" si="10"/>
        <v>200000</v>
      </c>
      <c r="E70" s="46">
        <f t="shared" si="10"/>
        <v>0</v>
      </c>
      <c r="F70" s="17">
        <f t="shared" si="10"/>
        <v>200000</v>
      </c>
    </row>
    <row r="71" spans="1:6" ht="25.5">
      <c r="A71" s="11" t="s">
        <v>142</v>
      </c>
      <c r="B71" s="12" t="s">
        <v>48</v>
      </c>
      <c r="C71" s="12" t="s">
        <v>10</v>
      </c>
      <c r="D71" s="13">
        <v>200000</v>
      </c>
      <c r="E71" s="47"/>
      <c r="F71" s="14">
        <f>D71+E71</f>
        <v>200000</v>
      </c>
    </row>
    <row r="72" spans="1:6" ht="51">
      <c r="A72" s="15" t="s">
        <v>49</v>
      </c>
      <c r="B72" s="16" t="s">
        <v>50</v>
      </c>
      <c r="C72" s="16"/>
      <c r="D72" s="17">
        <f aca="true" t="shared" si="11" ref="D72:F75">D73</f>
        <v>100000</v>
      </c>
      <c r="E72" s="46">
        <f t="shared" si="11"/>
        <v>0</v>
      </c>
      <c r="F72" s="17">
        <f t="shared" si="11"/>
        <v>100000</v>
      </c>
    </row>
    <row r="73" spans="1:6" ht="38.25">
      <c r="A73" s="18" t="s">
        <v>171</v>
      </c>
      <c r="B73" s="19" t="s">
        <v>51</v>
      </c>
      <c r="C73" s="19"/>
      <c r="D73" s="17">
        <f t="shared" si="11"/>
        <v>100000</v>
      </c>
      <c r="E73" s="46">
        <f t="shared" si="11"/>
        <v>0</v>
      </c>
      <c r="F73" s="17">
        <f t="shared" si="11"/>
        <v>100000</v>
      </c>
    </row>
    <row r="74" spans="1:6" ht="38.25">
      <c r="A74" s="18" t="s">
        <v>172</v>
      </c>
      <c r="B74" s="19" t="s">
        <v>52</v>
      </c>
      <c r="C74" s="19"/>
      <c r="D74" s="17">
        <f t="shared" si="11"/>
        <v>100000</v>
      </c>
      <c r="E74" s="46">
        <f t="shared" si="11"/>
        <v>0</v>
      </c>
      <c r="F74" s="17">
        <f t="shared" si="11"/>
        <v>100000</v>
      </c>
    </row>
    <row r="75" spans="1:6" ht="21.75" customHeight="1">
      <c r="A75" s="18" t="s">
        <v>173</v>
      </c>
      <c r="B75" s="19" t="s">
        <v>52</v>
      </c>
      <c r="C75" s="19" t="s">
        <v>53</v>
      </c>
      <c r="D75" s="17">
        <f t="shared" si="11"/>
        <v>100000</v>
      </c>
      <c r="E75" s="46">
        <f t="shared" si="11"/>
        <v>0</v>
      </c>
      <c r="F75" s="17">
        <f t="shared" si="11"/>
        <v>100000</v>
      </c>
    </row>
    <row r="76" spans="1:6" ht="12.75">
      <c r="A76" s="11" t="s">
        <v>174</v>
      </c>
      <c r="B76" s="12" t="s">
        <v>52</v>
      </c>
      <c r="C76" s="12" t="s">
        <v>54</v>
      </c>
      <c r="D76" s="13">
        <v>100000</v>
      </c>
      <c r="E76" s="47"/>
      <c r="F76" s="14">
        <f>D76+E76</f>
        <v>100000</v>
      </c>
    </row>
    <row r="77" spans="1:6" ht="38.25">
      <c r="A77" s="15" t="s">
        <v>55</v>
      </c>
      <c r="B77" s="16" t="s">
        <v>56</v>
      </c>
      <c r="C77" s="16"/>
      <c r="D77" s="17">
        <f>D78+D81+D93+D102+D107+D112</f>
        <v>37737313</v>
      </c>
      <c r="E77" s="46">
        <f>E78+E81+E93+E102+E107+E112</f>
        <v>1973073.48</v>
      </c>
      <c r="F77" s="17">
        <f>F78+F81+F93+F102+F107+F112</f>
        <v>39710386.48</v>
      </c>
    </row>
    <row r="78" spans="1:6" ht="19.5" customHeight="1">
      <c r="A78" s="18" t="s">
        <v>175</v>
      </c>
      <c r="B78" s="19" t="s">
        <v>57</v>
      </c>
      <c r="C78" s="19"/>
      <c r="D78" s="17">
        <f aca="true" t="shared" si="12" ref="D78:F79">D79</f>
        <v>1500000</v>
      </c>
      <c r="E78" s="46">
        <f t="shared" si="12"/>
        <v>-1500000</v>
      </c>
      <c r="F78" s="17">
        <f t="shared" si="12"/>
        <v>0</v>
      </c>
    </row>
    <row r="79" spans="1:6" ht="12.75">
      <c r="A79" s="18" t="s">
        <v>153</v>
      </c>
      <c r="B79" s="19" t="s">
        <v>57</v>
      </c>
      <c r="C79" s="19" t="s">
        <v>23</v>
      </c>
      <c r="D79" s="17">
        <f t="shared" si="12"/>
        <v>1500000</v>
      </c>
      <c r="E79" s="46">
        <f t="shared" si="12"/>
        <v>-1500000</v>
      </c>
      <c r="F79" s="17">
        <f t="shared" si="12"/>
        <v>0</v>
      </c>
    </row>
    <row r="80" spans="1:6" ht="12.75">
      <c r="A80" s="11" t="s">
        <v>176</v>
      </c>
      <c r="B80" s="12" t="s">
        <v>57</v>
      </c>
      <c r="C80" s="12" t="s">
        <v>58</v>
      </c>
      <c r="D80" s="13">
        <v>1500000</v>
      </c>
      <c r="E80" s="47">
        <v>-1500000</v>
      </c>
      <c r="F80" s="14">
        <f>D80+E80</f>
        <v>0</v>
      </c>
    </row>
    <row r="81" spans="1:6" ht="31.5" customHeight="1">
      <c r="A81" s="18" t="s">
        <v>177</v>
      </c>
      <c r="B81" s="19" t="s">
        <v>59</v>
      </c>
      <c r="C81" s="19"/>
      <c r="D81" s="17">
        <f>D82</f>
        <v>14285313</v>
      </c>
      <c r="E81" s="46">
        <f>E82</f>
        <v>1518397.83</v>
      </c>
      <c r="F81" s="17">
        <f>F82</f>
        <v>15803710.83</v>
      </c>
    </row>
    <row r="82" spans="1:6" ht="25.5">
      <c r="A82" s="18" t="s">
        <v>178</v>
      </c>
      <c r="B82" s="19" t="s">
        <v>60</v>
      </c>
      <c r="C82" s="19"/>
      <c r="D82" s="17">
        <f>D83+D90</f>
        <v>14285313</v>
      </c>
      <c r="E82" s="46">
        <f>E83+E90</f>
        <v>1518397.83</v>
      </c>
      <c r="F82" s="17">
        <f>F83+F90</f>
        <v>15803710.83</v>
      </c>
    </row>
    <row r="83" spans="1:6" ht="25.5">
      <c r="A83" s="18" t="s">
        <v>179</v>
      </c>
      <c r="B83" s="19" t="s">
        <v>61</v>
      </c>
      <c r="C83" s="19"/>
      <c r="D83" s="17">
        <f>D84+D86+D88</f>
        <v>550000</v>
      </c>
      <c r="E83" s="17">
        <f>E84+E86+E88</f>
        <v>213000</v>
      </c>
      <c r="F83" s="17">
        <f>F84+F86+F88</f>
        <v>763000</v>
      </c>
    </row>
    <row r="84" spans="1:6" ht="57.75" customHeight="1">
      <c r="A84" s="18" t="s">
        <v>180</v>
      </c>
      <c r="B84" s="19" t="s">
        <v>61</v>
      </c>
      <c r="C84" s="19" t="s">
        <v>62</v>
      </c>
      <c r="D84" s="17">
        <f>+D85</f>
        <v>513000</v>
      </c>
      <c r="E84" s="46">
        <f>+E85</f>
        <v>22000</v>
      </c>
      <c r="F84" s="17">
        <f>+F85</f>
        <v>535000</v>
      </c>
    </row>
    <row r="85" spans="1:6" ht="12.75">
      <c r="A85" s="11" t="s">
        <v>181</v>
      </c>
      <c r="B85" s="12" t="s">
        <v>61</v>
      </c>
      <c r="C85" s="12" t="s">
        <v>63</v>
      </c>
      <c r="D85" s="13">
        <v>513000</v>
      </c>
      <c r="E85" s="47">
        <f>40000-181000+12000+133000+18000</f>
        <v>22000</v>
      </c>
      <c r="F85" s="14">
        <f>D85+E85</f>
        <v>535000</v>
      </c>
    </row>
    <row r="86" spans="1:6" ht="25.5">
      <c r="A86" s="18" t="s">
        <v>141</v>
      </c>
      <c r="B86" s="19" t="s">
        <v>61</v>
      </c>
      <c r="C86" s="19" t="s">
        <v>9</v>
      </c>
      <c r="D86" s="17">
        <f>D87</f>
        <v>37000</v>
      </c>
      <c r="E86" s="46">
        <f>E87</f>
        <v>0</v>
      </c>
      <c r="F86" s="17">
        <f>F87</f>
        <v>37000</v>
      </c>
    </row>
    <row r="87" spans="1:6" ht="28.5" customHeight="1">
      <c r="A87" s="11" t="s">
        <v>142</v>
      </c>
      <c r="B87" s="12" t="s">
        <v>61</v>
      </c>
      <c r="C87" s="12" t="s">
        <v>10</v>
      </c>
      <c r="D87" s="58">
        <v>37000</v>
      </c>
      <c r="E87" s="47"/>
      <c r="F87" s="14">
        <f>D87+E87</f>
        <v>37000</v>
      </c>
    </row>
    <row r="88" spans="1:6" ht="19.5" customHeight="1">
      <c r="A88" s="29" t="s">
        <v>149</v>
      </c>
      <c r="B88" s="31" t="s">
        <v>61</v>
      </c>
      <c r="C88" s="31" t="s">
        <v>19</v>
      </c>
      <c r="D88" s="33">
        <f>D89</f>
        <v>0</v>
      </c>
      <c r="E88" s="33">
        <f>E89</f>
        <v>191000</v>
      </c>
      <c r="F88" s="33">
        <f>F89</f>
        <v>191000</v>
      </c>
    </row>
    <row r="89" spans="1:6" ht="29.25" customHeight="1">
      <c r="A89" s="30" t="s">
        <v>252</v>
      </c>
      <c r="B89" s="35" t="s">
        <v>61</v>
      </c>
      <c r="C89" s="35" t="s">
        <v>253</v>
      </c>
      <c r="D89" s="37"/>
      <c r="E89" s="47">
        <f>129000+62000</f>
        <v>191000</v>
      </c>
      <c r="F89" s="14">
        <f>D89+E89</f>
        <v>191000</v>
      </c>
    </row>
    <row r="90" spans="1:6" ht="25.5">
      <c r="A90" s="18" t="s">
        <v>182</v>
      </c>
      <c r="B90" s="19" t="s">
        <v>64</v>
      </c>
      <c r="C90" s="19"/>
      <c r="D90" s="17">
        <f aca="true" t="shared" si="13" ref="D90:F91">D91</f>
        <v>13735313</v>
      </c>
      <c r="E90" s="46">
        <f t="shared" si="13"/>
        <v>1305397.83</v>
      </c>
      <c r="F90" s="17">
        <f t="shared" si="13"/>
        <v>15040710.83</v>
      </c>
    </row>
    <row r="91" spans="1:6" ht="25.5">
      <c r="A91" s="18" t="s">
        <v>145</v>
      </c>
      <c r="B91" s="19" t="s">
        <v>64</v>
      </c>
      <c r="C91" s="19" t="s">
        <v>13</v>
      </c>
      <c r="D91" s="17">
        <f t="shared" si="13"/>
        <v>13735313</v>
      </c>
      <c r="E91" s="46">
        <f t="shared" si="13"/>
        <v>1305397.83</v>
      </c>
      <c r="F91" s="17">
        <f t="shared" si="13"/>
        <v>15040710.83</v>
      </c>
    </row>
    <row r="92" spans="1:6" ht="12.75">
      <c r="A92" s="11" t="s">
        <v>183</v>
      </c>
      <c r="B92" s="12" t="s">
        <v>64</v>
      </c>
      <c r="C92" s="12" t="s">
        <v>65</v>
      </c>
      <c r="D92" s="13">
        <v>13735313</v>
      </c>
      <c r="E92" s="47">
        <v>1305397.83</v>
      </c>
      <c r="F92" s="14">
        <f>D92+E92</f>
        <v>15040710.83</v>
      </c>
    </row>
    <row r="93" spans="1:6" ht="38.25">
      <c r="A93" s="18" t="s">
        <v>184</v>
      </c>
      <c r="B93" s="19" t="s">
        <v>66</v>
      </c>
      <c r="C93" s="19"/>
      <c r="D93" s="17">
        <f aca="true" t="shared" si="14" ref="D93:F94">D94</f>
        <v>6761000</v>
      </c>
      <c r="E93" s="46">
        <f t="shared" si="14"/>
        <v>901824</v>
      </c>
      <c r="F93" s="17">
        <f t="shared" si="14"/>
        <v>7662824</v>
      </c>
    </row>
    <row r="94" spans="1:6" ht="25.5">
      <c r="A94" s="18" t="s">
        <v>185</v>
      </c>
      <c r="B94" s="19" t="s">
        <v>67</v>
      </c>
      <c r="C94" s="19"/>
      <c r="D94" s="17">
        <f t="shared" si="14"/>
        <v>6761000</v>
      </c>
      <c r="E94" s="46">
        <f t="shared" si="14"/>
        <v>901824</v>
      </c>
      <c r="F94" s="17">
        <f t="shared" si="14"/>
        <v>7662824</v>
      </c>
    </row>
    <row r="95" spans="1:6" ht="25.5">
      <c r="A95" s="18" t="s">
        <v>179</v>
      </c>
      <c r="B95" s="19" t="s">
        <v>68</v>
      </c>
      <c r="C95" s="19"/>
      <c r="D95" s="17">
        <f>D96+D98+D100</f>
        <v>6761000</v>
      </c>
      <c r="E95" s="46">
        <f>E96+E98+E100</f>
        <v>901824</v>
      </c>
      <c r="F95" s="17">
        <f>F96+F98+F100</f>
        <v>7662824</v>
      </c>
    </row>
    <row r="96" spans="1:6" ht="63.75">
      <c r="A96" s="18" t="s">
        <v>180</v>
      </c>
      <c r="B96" s="19" t="s">
        <v>68</v>
      </c>
      <c r="C96" s="19" t="s">
        <v>62</v>
      </c>
      <c r="D96" s="17">
        <f>+D97</f>
        <v>4914000</v>
      </c>
      <c r="E96" s="46">
        <f>+E97</f>
        <v>276024</v>
      </c>
      <c r="F96" s="17">
        <f>+F97</f>
        <v>5190024</v>
      </c>
    </row>
    <row r="97" spans="1:6" ht="12.75">
      <c r="A97" s="11" t="s">
        <v>181</v>
      </c>
      <c r="B97" s="12" t="s">
        <v>68</v>
      </c>
      <c r="C97" s="12" t="s">
        <v>63</v>
      </c>
      <c r="D97" s="13">
        <v>4914000</v>
      </c>
      <c r="E97" s="47">
        <v>276024</v>
      </c>
      <c r="F97" s="14">
        <f>D97+E97</f>
        <v>5190024</v>
      </c>
    </row>
    <row r="98" spans="1:6" ht="25.5">
      <c r="A98" s="18" t="s">
        <v>141</v>
      </c>
      <c r="B98" s="19" t="s">
        <v>68</v>
      </c>
      <c r="C98" s="19" t="s">
        <v>9</v>
      </c>
      <c r="D98" s="17">
        <f>D99</f>
        <v>1845600</v>
      </c>
      <c r="E98" s="46">
        <f>E99</f>
        <v>625800</v>
      </c>
      <c r="F98" s="17">
        <f>F99</f>
        <v>2471400</v>
      </c>
    </row>
    <row r="99" spans="1:6" ht="25.5">
      <c r="A99" s="11" t="s">
        <v>142</v>
      </c>
      <c r="B99" s="12" t="s">
        <v>68</v>
      </c>
      <c r="C99" s="12" t="s">
        <v>10</v>
      </c>
      <c r="D99" s="13">
        <v>1845600</v>
      </c>
      <c r="E99" s="47">
        <v>625800</v>
      </c>
      <c r="F99" s="14">
        <f>D99+E99</f>
        <v>2471400</v>
      </c>
    </row>
    <row r="100" spans="1:6" ht="12.75">
      <c r="A100" s="18" t="s">
        <v>153</v>
      </c>
      <c r="B100" s="19" t="s">
        <v>68</v>
      </c>
      <c r="C100" s="19" t="s">
        <v>23</v>
      </c>
      <c r="D100" s="17">
        <f>D101</f>
        <v>1400</v>
      </c>
      <c r="E100" s="46">
        <f>E101</f>
        <v>0</v>
      </c>
      <c r="F100" s="17">
        <f>F101</f>
        <v>1400</v>
      </c>
    </row>
    <row r="101" spans="1:6" ht="12.75">
      <c r="A101" s="11" t="s">
        <v>186</v>
      </c>
      <c r="B101" s="12" t="s">
        <v>68</v>
      </c>
      <c r="C101" s="12" t="s">
        <v>69</v>
      </c>
      <c r="D101" s="13">
        <v>1400</v>
      </c>
      <c r="E101" s="47"/>
      <c r="F101" s="14">
        <f>D101+E101</f>
        <v>1400</v>
      </c>
    </row>
    <row r="102" spans="1:6" ht="38.25">
      <c r="A102" s="18" t="s">
        <v>187</v>
      </c>
      <c r="B102" s="19" t="s">
        <v>70</v>
      </c>
      <c r="C102" s="19"/>
      <c r="D102" s="17">
        <f aca="true" t="shared" si="15" ref="D102:F105">D103</f>
        <v>10993000</v>
      </c>
      <c r="E102" s="46">
        <f t="shared" si="15"/>
        <v>852478</v>
      </c>
      <c r="F102" s="17">
        <f t="shared" si="15"/>
        <v>11845478</v>
      </c>
    </row>
    <row r="103" spans="1:6" ht="25.5">
      <c r="A103" s="18" t="s">
        <v>188</v>
      </c>
      <c r="B103" s="19" t="s">
        <v>71</v>
      </c>
      <c r="C103" s="19"/>
      <c r="D103" s="17">
        <f t="shared" si="15"/>
        <v>10993000</v>
      </c>
      <c r="E103" s="46">
        <f t="shared" si="15"/>
        <v>852478</v>
      </c>
      <c r="F103" s="17">
        <f t="shared" si="15"/>
        <v>11845478</v>
      </c>
    </row>
    <row r="104" spans="1:6" ht="25.5">
      <c r="A104" s="18" t="s">
        <v>182</v>
      </c>
      <c r="B104" s="19" t="s">
        <v>72</v>
      </c>
      <c r="C104" s="19"/>
      <c r="D104" s="17">
        <f t="shared" si="15"/>
        <v>10993000</v>
      </c>
      <c r="E104" s="46">
        <f t="shared" si="15"/>
        <v>852478</v>
      </c>
      <c r="F104" s="17">
        <f t="shared" si="15"/>
        <v>11845478</v>
      </c>
    </row>
    <row r="105" spans="1:6" ht="25.5">
      <c r="A105" s="18" t="s">
        <v>145</v>
      </c>
      <c r="B105" s="19" t="s">
        <v>72</v>
      </c>
      <c r="C105" s="19" t="s">
        <v>13</v>
      </c>
      <c r="D105" s="17">
        <f t="shared" si="15"/>
        <v>10993000</v>
      </c>
      <c r="E105" s="46">
        <f t="shared" si="15"/>
        <v>852478</v>
      </c>
      <c r="F105" s="17">
        <f t="shared" si="15"/>
        <v>11845478</v>
      </c>
    </row>
    <row r="106" spans="1:6" ht="12.75">
      <c r="A106" s="11" t="s">
        <v>183</v>
      </c>
      <c r="B106" s="12" t="s">
        <v>72</v>
      </c>
      <c r="C106" s="12" t="s">
        <v>65</v>
      </c>
      <c r="D106" s="13">
        <v>10993000</v>
      </c>
      <c r="E106" s="47">
        <v>852478</v>
      </c>
      <c r="F106" s="14">
        <f>D106+E106</f>
        <v>11845478</v>
      </c>
    </row>
    <row r="107" spans="1:6" ht="44.25" customHeight="1">
      <c r="A107" s="18" t="s">
        <v>189</v>
      </c>
      <c r="B107" s="19" t="s">
        <v>73</v>
      </c>
      <c r="C107" s="19"/>
      <c r="D107" s="17">
        <f aca="true" t="shared" si="16" ref="D107:F110">D108</f>
        <v>3558000</v>
      </c>
      <c r="E107" s="46">
        <f t="shared" si="16"/>
        <v>200373.65</v>
      </c>
      <c r="F107" s="17">
        <f t="shared" si="16"/>
        <v>3758373.65</v>
      </c>
    </row>
    <row r="108" spans="1:6" ht="25.5">
      <c r="A108" s="18" t="s">
        <v>190</v>
      </c>
      <c r="B108" s="19" t="s">
        <v>74</v>
      </c>
      <c r="C108" s="19"/>
      <c r="D108" s="17">
        <f t="shared" si="16"/>
        <v>3558000</v>
      </c>
      <c r="E108" s="46">
        <f t="shared" si="16"/>
        <v>200373.65</v>
      </c>
      <c r="F108" s="17">
        <f t="shared" si="16"/>
        <v>3758373.65</v>
      </c>
    </row>
    <row r="109" spans="1:6" ht="25.5">
      <c r="A109" s="18" t="s">
        <v>182</v>
      </c>
      <c r="B109" s="19" t="s">
        <v>75</v>
      </c>
      <c r="C109" s="19"/>
      <c r="D109" s="17">
        <f t="shared" si="16"/>
        <v>3558000</v>
      </c>
      <c r="E109" s="46">
        <f t="shared" si="16"/>
        <v>200373.65</v>
      </c>
      <c r="F109" s="17">
        <f t="shared" si="16"/>
        <v>3758373.65</v>
      </c>
    </row>
    <row r="110" spans="1:6" ht="25.5">
      <c r="A110" s="18" t="s">
        <v>145</v>
      </c>
      <c r="B110" s="19" t="s">
        <v>75</v>
      </c>
      <c r="C110" s="19" t="s">
        <v>13</v>
      </c>
      <c r="D110" s="17">
        <f t="shared" si="16"/>
        <v>3558000</v>
      </c>
      <c r="E110" s="46">
        <f t="shared" si="16"/>
        <v>200373.65</v>
      </c>
      <c r="F110" s="17">
        <f t="shared" si="16"/>
        <v>3758373.65</v>
      </c>
    </row>
    <row r="111" spans="1:6" ht="12.75">
      <c r="A111" s="11" t="s">
        <v>183</v>
      </c>
      <c r="B111" s="12" t="s">
        <v>75</v>
      </c>
      <c r="C111" s="12" t="s">
        <v>65</v>
      </c>
      <c r="D111" s="13">
        <v>3558000</v>
      </c>
      <c r="E111" s="47">
        <v>200373.65</v>
      </c>
      <c r="F111" s="14">
        <f>D111+E111</f>
        <v>3758373.65</v>
      </c>
    </row>
    <row r="112" spans="1:6" ht="38.25">
      <c r="A112" s="18" t="s">
        <v>191</v>
      </c>
      <c r="B112" s="19" t="s">
        <v>76</v>
      </c>
      <c r="C112" s="19"/>
      <c r="D112" s="17">
        <f aca="true" t="shared" si="17" ref="D112:F115">D113</f>
        <v>640000</v>
      </c>
      <c r="E112" s="46">
        <f t="shared" si="17"/>
        <v>0</v>
      </c>
      <c r="F112" s="17">
        <f t="shared" si="17"/>
        <v>640000</v>
      </c>
    </row>
    <row r="113" spans="1:6" ht="25.5">
      <c r="A113" s="18" t="s">
        <v>192</v>
      </c>
      <c r="B113" s="19" t="s">
        <v>77</v>
      </c>
      <c r="C113" s="19"/>
      <c r="D113" s="17">
        <f t="shared" si="17"/>
        <v>640000</v>
      </c>
      <c r="E113" s="46">
        <f t="shared" si="17"/>
        <v>0</v>
      </c>
      <c r="F113" s="17">
        <f t="shared" si="17"/>
        <v>640000</v>
      </c>
    </row>
    <row r="114" spans="1:6" ht="12.75">
      <c r="A114" s="18" t="s">
        <v>193</v>
      </c>
      <c r="B114" s="19" t="s">
        <v>78</v>
      </c>
      <c r="C114" s="19"/>
      <c r="D114" s="17">
        <f t="shared" si="17"/>
        <v>640000</v>
      </c>
      <c r="E114" s="46">
        <f t="shared" si="17"/>
        <v>0</v>
      </c>
      <c r="F114" s="17">
        <f t="shared" si="17"/>
        <v>640000</v>
      </c>
    </row>
    <row r="115" spans="1:6" ht="25.5">
      <c r="A115" s="18" t="s">
        <v>141</v>
      </c>
      <c r="B115" s="19" t="s">
        <v>78</v>
      </c>
      <c r="C115" s="19" t="s">
        <v>9</v>
      </c>
      <c r="D115" s="17">
        <f t="shared" si="17"/>
        <v>640000</v>
      </c>
      <c r="E115" s="46">
        <f t="shared" si="17"/>
        <v>0</v>
      </c>
      <c r="F115" s="17">
        <f t="shared" si="17"/>
        <v>640000</v>
      </c>
    </row>
    <row r="116" spans="1:6" ht="25.5">
      <c r="A116" s="11" t="s">
        <v>142</v>
      </c>
      <c r="B116" s="12" t="s">
        <v>78</v>
      </c>
      <c r="C116" s="12" t="s">
        <v>10</v>
      </c>
      <c r="D116" s="13">
        <v>640000</v>
      </c>
      <c r="E116" s="47"/>
      <c r="F116" s="14">
        <f>D116+E116</f>
        <v>640000</v>
      </c>
    </row>
    <row r="117" spans="1:6" ht="38.25">
      <c r="A117" s="15" t="s">
        <v>79</v>
      </c>
      <c r="B117" s="16" t="s">
        <v>80</v>
      </c>
      <c r="C117" s="16"/>
      <c r="D117" s="17">
        <f aca="true" t="shared" si="18" ref="D117:F120">D118</f>
        <v>1000000</v>
      </c>
      <c r="E117" s="46">
        <f t="shared" si="18"/>
        <v>0</v>
      </c>
      <c r="F117" s="17">
        <f t="shared" si="18"/>
        <v>1000000</v>
      </c>
    </row>
    <row r="118" spans="1:6" ht="38.25">
      <c r="A118" s="18" t="s">
        <v>194</v>
      </c>
      <c r="B118" s="19" t="s">
        <v>81</v>
      </c>
      <c r="C118" s="19"/>
      <c r="D118" s="17">
        <f t="shared" si="18"/>
        <v>1000000</v>
      </c>
      <c r="E118" s="46">
        <f t="shared" si="18"/>
        <v>0</v>
      </c>
      <c r="F118" s="17">
        <f t="shared" si="18"/>
        <v>1000000</v>
      </c>
    </row>
    <row r="119" spans="1:6" ht="12.75">
      <c r="A119" s="18" t="s">
        <v>168</v>
      </c>
      <c r="B119" s="19" t="s">
        <v>82</v>
      </c>
      <c r="C119" s="19"/>
      <c r="D119" s="17">
        <f t="shared" si="18"/>
        <v>1000000</v>
      </c>
      <c r="E119" s="46">
        <f t="shared" si="18"/>
        <v>0</v>
      </c>
      <c r="F119" s="17">
        <f t="shared" si="18"/>
        <v>1000000</v>
      </c>
    </row>
    <row r="120" spans="1:6" ht="25.5">
      <c r="A120" s="18" t="s">
        <v>141</v>
      </c>
      <c r="B120" s="19" t="s">
        <v>82</v>
      </c>
      <c r="C120" s="19" t="s">
        <v>9</v>
      </c>
      <c r="D120" s="17">
        <f t="shared" si="18"/>
        <v>1000000</v>
      </c>
      <c r="E120" s="46">
        <f t="shared" si="18"/>
        <v>0</v>
      </c>
      <c r="F120" s="17">
        <f t="shared" si="18"/>
        <v>1000000</v>
      </c>
    </row>
    <row r="121" spans="1:6" ht="25.5">
      <c r="A121" s="11" t="s">
        <v>142</v>
      </c>
      <c r="B121" s="12" t="s">
        <v>82</v>
      </c>
      <c r="C121" s="12" t="s">
        <v>10</v>
      </c>
      <c r="D121" s="13">
        <v>1000000</v>
      </c>
      <c r="E121" s="47"/>
      <c r="F121" s="14">
        <f>D121+E121</f>
        <v>1000000</v>
      </c>
    </row>
    <row r="122" spans="1:6" ht="54" customHeight="1">
      <c r="A122" s="15" t="s">
        <v>83</v>
      </c>
      <c r="B122" s="16" t="s">
        <v>84</v>
      </c>
      <c r="C122" s="16"/>
      <c r="D122" s="17">
        <f>D123</f>
        <v>18180000</v>
      </c>
      <c r="E122" s="46">
        <f>E123</f>
        <v>0</v>
      </c>
      <c r="F122" s="17">
        <f>F123</f>
        <v>18180000</v>
      </c>
    </row>
    <row r="123" spans="1:6" ht="25.5">
      <c r="A123" s="18" t="s">
        <v>239</v>
      </c>
      <c r="B123" s="19" t="s">
        <v>85</v>
      </c>
      <c r="C123" s="19"/>
      <c r="D123" s="17">
        <f>D124+D127</f>
        <v>18180000</v>
      </c>
      <c r="E123" s="46">
        <f>E124+E127</f>
        <v>0</v>
      </c>
      <c r="F123" s="17">
        <f>F124+F127</f>
        <v>18180000</v>
      </c>
    </row>
    <row r="124" spans="1:6" ht="29.25" customHeight="1">
      <c r="A124" s="18" t="s">
        <v>182</v>
      </c>
      <c r="B124" s="19" t="s">
        <v>86</v>
      </c>
      <c r="C124" s="19"/>
      <c r="D124" s="17">
        <f aca="true" t="shared" si="19" ref="D124:F125">D125</f>
        <v>4273000</v>
      </c>
      <c r="E124" s="46">
        <f t="shared" si="19"/>
        <v>0</v>
      </c>
      <c r="F124" s="17">
        <f t="shared" si="19"/>
        <v>4273000</v>
      </c>
    </row>
    <row r="125" spans="1:6" ht="25.5">
      <c r="A125" s="18" t="s">
        <v>145</v>
      </c>
      <c r="B125" s="19" t="s">
        <v>86</v>
      </c>
      <c r="C125" s="19" t="s">
        <v>13</v>
      </c>
      <c r="D125" s="17">
        <f t="shared" si="19"/>
        <v>4273000</v>
      </c>
      <c r="E125" s="46">
        <f t="shared" si="19"/>
        <v>0</v>
      </c>
      <c r="F125" s="17">
        <f t="shared" si="19"/>
        <v>4273000</v>
      </c>
    </row>
    <row r="126" spans="1:6" ht="12.75">
      <c r="A126" s="11" t="s">
        <v>183</v>
      </c>
      <c r="B126" s="12" t="s">
        <v>86</v>
      </c>
      <c r="C126" s="12" t="s">
        <v>65</v>
      </c>
      <c r="D126" s="13">
        <v>4273000</v>
      </c>
      <c r="E126" s="47">
        <f>E127</f>
        <v>0</v>
      </c>
      <c r="F126" s="14">
        <f>D126+E126</f>
        <v>4273000</v>
      </c>
    </row>
    <row r="127" spans="1:6" ht="25.5">
      <c r="A127" s="18" t="s">
        <v>229</v>
      </c>
      <c r="B127" s="19" t="s">
        <v>87</v>
      </c>
      <c r="C127" s="19"/>
      <c r="D127" s="17">
        <f>D128</f>
        <v>13907000</v>
      </c>
      <c r="E127" s="46">
        <f>E128</f>
        <v>0</v>
      </c>
      <c r="F127" s="17">
        <f>F128</f>
        <v>13907000</v>
      </c>
    </row>
    <row r="128" spans="1:6" ht="12.75">
      <c r="A128" s="18" t="s">
        <v>153</v>
      </c>
      <c r="B128" s="19" t="s">
        <v>87</v>
      </c>
      <c r="C128" s="19" t="s">
        <v>23</v>
      </c>
      <c r="D128" s="17">
        <f>D129</f>
        <v>13907000</v>
      </c>
      <c r="E128" s="46">
        <f>E129</f>
        <v>0</v>
      </c>
      <c r="F128" s="17">
        <f>F129</f>
        <v>13907000</v>
      </c>
    </row>
    <row r="129" spans="1:6" ht="45" customHeight="1">
      <c r="A129" s="11" t="s">
        <v>154</v>
      </c>
      <c r="B129" s="12" t="s">
        <v>87</v>
      </c>
      <c r="C129" s="12" t="s">
        <v>24</v>
      </c>
      <c r="D129" s="13">
        <v>13907000</v>
      </c>
      <c r="E129" s="47"/>
      <c r="F129" s="14">
        <f>D129+E129</f>
        <v>13907000</v>
      </c>
    </row>
    <row r="130" spans="1:6" ht="51">
      <c r="A130" s="15" t="s">
        <v>88</v>
      </c>
      <c r="B130" s="16" t="s">
        <v>89</v>
      </c>
      <c r="C130" s="16"/>
      <c r="D130" s="17">
        <f aca="true" t="shared" si="20" ref="D130:F133">D131</f>
        <v>500000</v>
      </c>
      <c r="E130" s="46">
        <f t="shared" si="20"/>
        <v>0</v>
      </c>
      <c r="F130" s="17">
        <f t="shared" si="20"/>
        <v>500000</v>
      </c>
    </row>
    <row r="131" spans="1:6" ht="25.5">
      <c r="A131" s="18" t="s">
        <v>228</v>
      </c>
      <c r="B131" s="19" t="s">
        <v>90</v>
      </c>
      <c r="C131" s="19"/>
      <c r="D131" s="17">
        <f t="shared" si="20"/>
        <v>500000</v>
      </c>
      <c r="E131" s="46">
        <f t="shared" si="20"/>
        <v>0</v>
      </c>
      <c r="F131" s="17">
        <f t="shared" si="20"/>
        <v>500000</v>
      </c>
    </row>
    <row r="132" spans="1:6" ht="51">
      <c r="A132" s="18" t="s">
        <v>227</v>
      </c>
      <c r="B132" s="19" t="s">
        <v>91</v>
      </c>
      <c r="C132" s="19"/>
      <c r="D132" s="17">
        <f t="shared" si="20"/>
        <v>500000</v>
      </c>
      <c r="E132" s="46">
        <f t="shared" si="20"/>
        <v>0</v>
      </c>
      <c r="F132" s="17">
        <f t="shared" si="20"/>
        <v>500000</v>
      </c>
    </row>
    <row r="133" spans="1:6" ht="25.5">
      <c r="A133" s="18" t="s">
        <v>141</v>
      </c>
      <c r="B133" s="19" t="s">
        <v>91</v>
      </c>
      <c r="C133" s="19" t="s">
        <v>9</v>
      </c>
      <c r="D133" s="17">
        <f t="shared" si="20"/>
        <v>500000</v>
      </c>
      <c r="E133" s="46">
        <f t="shared" si="20"/>
        <v>0</v>
      </c>
      <c r="F133" s="17">
        <f t="shared" si="20"/>
        <v>500000</v>
      </c>
    </row>
    <row r="134" spans="1:6" ht="25.5">
      <c r="A134" s="11" t="s">
        <v>142</v>
      </c>
      <c r="B134" s="12" t="s">
        <v>91</v>
      </c>
      <c r="C134" s="12" t="s">
        <v>10</v>
      </c>
      <c r="D134" s="13">
        <v>500000</v>
      </c>
      <c r="E134" s="47"/>
      <c r="F134" s="14">
        <f>D134+E134</f>
        <v>500000</v>
      </c>
    </row>
    <row r="135" spans="1:6" ht="38.25">
      <c r="A135" s="15" t="s">
        <v>92</v>
      </c>
      <c r="B135" s="16" t="s">
        <v>93</v>
      </c>
      <c r="C135" s="16"/>
      <c r="D135" s="17">
        <f aca="true" t="shared" si="21" ref="D135:F138">D136</f>
        <v>700000</v>
      </c>
      <c r="E135" s="46">
        <f t="shared" si="21"/>
        <v>0</v>
      </c>
      <c r="F135" s="17">
        <f t="shared" si="21"/>
        <v>700000</v>
      </c>
    </row>
    <row r="136" spans="1:6" ht="25.5">
      <c r="A136" s="18" t="s">
        <v>226</v>
      </c>
      <c r="B136" s="19" t="s">
        <v>94</v>
      </c>
      <c r="C136" s="19"/>
      <c r="D136" s="17">
        <f t="shared" si="21"/>
        <v>700000</v>
      </c>
      <c r="E136" s="46">
        <f t="shared" si="21"/>
        <v>0</v>
      </c>
      <c r="F136" s="17">
        <f t="shared" si="21"/>
        <v>700000</v>
      </c>
    </row>
    <row r="137" spans="1:6" ht="12.75">
      <c r="A137" s="18" t="s">
        <v>225</v>
      </c>
      <c r="B137" s="19" t="s">
        <v>95</v>
      </c>
      <c r="C137" s="19"/>
      <c r="D137" s="17">
        <f t="shared" si="21"/>
        <v>700000</v>
      </c>
      <c r="E137" s="46">
        <f t="shared" si="21"/>
        <v>0</v>
      </c>
      <c r="F137" s="17">
        <f t="shared" si="21"/>
        <v>700000</v>
      </c>
    </row>
    <row r="138" spans="1:6" ht="25.5">
      <c r="A138" s="18" t="s">
        <v>141</v>
      </c>
      <c r="B138" s="19" t="s">
        <v>95</v>
      </c>
      <c r="C138" s="19" t="s">
        <v>9</v>
      </c>
      <c r="D138" s="17">
        <f t="shared" si="21"/>
        <v>700000</v>
      </c>
      <c r="E138" s="46">
        <f t="shared" si="21"/>
        <v>0</v>
      </c>
      <c r="F138" s="17">
        <f t="shared" si="21"/>
        <v>700000</v>
      </c>
    </row>
    <row r="139" spans="1:6" ht="25.5">
      <c r="A139" s="11" t="s">
        <v>142</v>
      </c>
      <c r="B139" s="12" t="s">
        <v>95</v>
      </c>
      <c r="C139" s="12" t="s">
        <v>10</v>
      </c>
      <c r="D139" s="13">
        <v>700000</v>
      </c>
      <c r="E139" s="47"/>
      <c r="F139" s="14">
        <f>D139+E139</f>
        <v>700000</v>
      </c>
    </row>
    <row r="140" spans="1:6" ht="38.25">
      <c r="A140" s="15" t="s">
        <v>96</v>
      </c>
      <c r="B140" s="16" t="s">
        <v>97</v>
      </c>
      <c r="C140" s="16"/>
      <c r="D140" s="17">
        <f>D141</f>
        <v>35147000</v>
      </c>
      <c r="E140" s="46">
        <f>E141</f>
        <v>0</v>
      </c>
      <c r="F140" s="17">
        <f>F141</f>
        <v>35147000</v>
      </c>
    </row>
    <row r="141" spans="1:6" ht="51">
      <c r="A141" s="18" t="s">
        <v>224</v>
      </c>
      <c r="B141" s="19" t="s">
        <v>98</v>
      </c>
      <c r="C141" s="19"/>
      <c r="D141" s="17">
        <f>D142+D145+D148+D153</f>
        <v>35147000</v>
      </c>
      <c r="E141" s="46">
        <f>E142+E145+E148+E153</f>
        <v>0</v>
      </c>
      <c r="F141" s="17">
        <f>F142+F145+F148+F153</f>
        <v>35147000</v>
      </c>
    </row>
    <row r="142" spans="1:6" ht="12.75">
      <c r="A142" s="18" t="s">
        <v>223</v>
      </c>
      <c r="B142" s="19" t="s">
        <v>99</v>
      </c>
      <c r="C142" s="19"/>
      <c r="D142" s="17">
        <f aca="true" t="shared" si="22" ref="D142:F143">D143</f>
        <v>15517000</v>
      </c>
      <c r="E142" s="46">
        <f t="shared" si="22"/>
        <v>0</v>
      </c>
      <c r="F142" s="17">
        <f t="shared" si="22"/>
        <v>15517000</v>
      </c>
    </row>
    <row r="143" spans="1:6" ht="25.5">
      <c r="A143" s="18" t="s">
        <v>141</v>
      </c>
      <c r="B143" s="19" t="s">
        <v>99</v>
      </c>
      <c r="C143" s="19" t="s">
        <v>9</v>
      </c>
      <c r="D143" s="17">
        <f t="shared" si="22"/>
        <v>15517000</v>
      </c>
      <c r="E143" s="46">
        <f t="shared" si="22"/>
        <v>0</v>
      </c>
      <c r="F143" s="17">
        <f t="shared" si="22"/>
        <v>15517000</v>
      </c>
    </row>
    <row r="144" spans="1:6" ht="25.5">
      <c r="A144" s="11" t="s">
        <v>142</v>
      </c>
      <c r="B144" s="12" t="s">
        <v>99</v>
      </c>
      <c r="C144" s="12" t="s">
        <v>10</v>
      </c>
      <c r="D144" s="13">
        <v>15517000</v>
      </c>
      <c r="E144" s="47"/>
      <c r="F144" s="14">
        <f>D144+E144</f>
        <v>15517000</v>
      </c>
    </row>
    <row r="145" spans="1:6" ht="12.75">
      <c r="A145" s="18" t="s">
        <v>222</v>
      </c>
      <c r="B145" s="19" t="s">
        <v>100</v>
      </c>
      <c r="C145" s="19"/>
      <c r="D145" s="17">
        <f aca="true" t="shared" si="23" ref="D145:F146">D146</f>
        <v>2630000</v>
      </c>
      <c r="E145" s="46">
        <f t="shared" si="23"/>
        <v>0</v>
      </c>
      <c r="F145" s="17">
        <f t="shared" si="23"/>
        <v>2630000</v>
      </c>
    </row>
    <row r="146" spans="1:6" ht="25.5">
      <c r="A146" s="18" t="s">
        <v>141</v>
      </c>
      <c r="B146" s="19" t="s">
        <v>100</v>
      </c>
      <c r="C146" s="19" t="s">
        <v>9</v>
      </c>
      <c r="D146" s="17">
        <f t="shared" si="23"/>
        <v>2630000</v>
      </c>
      <c r="E146" s="46">
        <f t="shared" si="23"/>
        <v>0</v>
      </c>
      <c r="F146" s="17">
        <f t="shared" si="23"/>
        <v>2630000</v>
      </c>
    </row>
    <row r="147" spans="1:6" ht="25.5">
      <c r="A147" s="11" t="s">
        <v>142</v>
      </c>
      <c r="B147" s="12" t="s">
        <v>100</v>
      </c>
      <c r="C147" s="12" t="s">
        <v>10</v>
      </c>
      <c r="D147" s="13">
        <v>2630000</v>
      </c>
      <c r="E147" s="47"/>
      <c r="F147" s="14">
        <f>D147+E147</f>
        <v>2630000</v>
      </c>
    </row>
    <row r="148" spans="1:6" ht="12.75">
      <c r="A148" s="18" t="s">
        <v>221</v>
      </c>
      <c r="B148" s="19" t="s">
        <v>101</v>
      </c>
      <c r="C148" s="19"/>
      <c r="D148" s="17">
        <f>D149+D151</f>
        <v>2500000</v>
      </c>
      <c r="E148" s="46">
        <f>E149+E151</f>
        <v>0</v>
      </c>
      <c r="F148" s="17">
        <f>F149+F151</f>
        <v>2500000</v>
      </c>
    </row>
    <row r="149" spans="1:6" ht="25.5">
      <c r="A149" s="18" t="s">
        <v>141</v>
      </c>
      <c r="B149" s="19" t="s">
        <v>101</v>
      </c>
      <c r="C149" s="19" t="s">
        <v>9</v>
      </c>
      <c r="D149" s="17">
        <f>D150</f>
        <v>1500000</v>
      </c>
      <c r="E149" s="46">
        <f>E150</f>
        <v>0</v>
      </c>
      <c r="F149" s="17">
        <f>F150</f>
        <v>1500000</v>
      </c>
    </row>
    <row r="150" spans="1:6" ht="25.5">
      <c r="A150" s="11" t="s">
        <v>142</v>
      </c>
      <c r="B150" s="12" t="s">
        <v>101</v>
      </c>
      <c r="C150" s="12" t="s">
        <v>10</v>
      </c>
      <c r="D150" s="13">
        <v>1500000</v>
      </c>
      <c r="E150" s="47"/>
      <c r="F150" s="14">
        <f>D150+E150</f>
        <v>1500000</v>
      </c>
    </row>
    <row r="151" spans="1:6" ht="12.75">
      <c r="A151" s="18" t="s">
        <v>153</v>
      </c>
      <c r="B151" s="19" t="s">
        <v>101</v>
      </c>
      <c r="C151" s="19" t="s">
        <v>23</v>
      </c>
      <c r="D151" s="17">
        <f>D152</f>
        <v>1000000</v>
      </c>
      <c r="E151" s="46">
        <f>E152</f>
        <v>0</v>
      </c>
      <c r="F151" s="17">
        <f>F152</f>
        <v>1000000</v>
      </c>
    </row>
    <row r="152" spans="1:6" ht="51">
      <c r="A152" s="11" t="s">
        <v>154</v>
      </c>
      <c r="B152" s="12" t="s">
        <v>101</v>
      </c>
      <c r="C152" s="12" t="s">
        <v>24</v>
      </c>
      <c r="D152" s="13">
        <v>1000000</v>
      </c>
      <c r="E152" s="47"/>
      <c r="F152" s="14">
        <f>D152+E152</f>
        <v>1000000</v>
      </c>
    </row>
    <row r="153" spans="1:6" ht="12.75">
      <c r="A153" s="18" t="s">
        <v>218</v>
      </c>
      <c r="B153" s="19" t="s">
        <v>102</v>
      </c>
      <c r="C153" s="19"/>
      <c r="D153" s="17">
        <f aca="true" t="shared" si="24" ref="D153:F154">D154</f>
        <v>14500000</v>
      </c>
      <c r="E153" s="46">
        <f t="shared" si="24"/>
        <v>0</v>
      </c>
      <c r="F153" s="17">
        <f t="shared" si="24"/>
        <v>14500000</v>
      </c>
    </row>
    <row r="154" spans="1:6" ht="25.5">
      <c r="A154" s="18" t="s">
        <v>141</v>
      </c>
      <c r="B154" s="19" t="s">
        <v>102</v>
      </c>
      <c r="C154" s="19" t="s">
        <v>9</v>
      </c>
      <c r="D154" s="17">
        <f t="shared" si="24"/>
        <v>14500000</v>
      </c>
      <c r="E154" s="46">
        <f t="shared" si="24"/>
        <v>0</v>
      </c>
      <c r="F154" s="17">
        <f t="shared" si="24"/>
        <v>14500000</v>
      </c>
    </row>
    <row r="155" spans="1:6" ht="25.5">
      <c r="A155" s="11" t="s">
        <v>142</v>
      </c>
      <c r="B155" s="12" t="s">
        <v>102</v>
      </c>
      <c r="C155" s="12" t="s">
        <v>10</v>
      </c>
      <c r="D155" s="13">
        <v>14500000</v>
      </c>
      <c r="E155" s="47"/>
      <c r="F155" s="14">
        <f>D155+E155</f>
        <v>14500000</v>
      </c>
    </row>
    <row r="156" spans="1:6" ht="41.25" customHeight="1">
      <c r="A156" s="15" t="s">
        <v>103</v>
      </c>
      <c r="B156" s="16" t="s">
        <v>104</v>
      </c>
      <c r="C156" s="16"/>
      <c r="D156" s="17">
        <f aca="true" t="shared" si="25" ref="D156:F159">D157</f>
        <v>150000</v>
      </c>
      <c r="E156" s="46">
        <f t="shared" si="25"/>
        <v>0</v>
      </c>
      <c r="F156" s="17">
        <f t="shared" si="25"/>
        <v>150000</v>
      </c>
    </row>
    <row r="157" spans="1:6" ht="38.25">
      <c r="A157" s="18" t="s">
        <v>219</v>
      </c>
      <c r="B157" s="19" t="s">
        <v>105</v>
      </c>
      <c r="C157" s="19"/>
      <c r="D157" s="17">
        <f t="shared" si="25"/>
        <v>150000</v>
      </c>
      <c r="E157" s="46">
        <f t="shared" si="25"/>
        <v>0</v>
      </c>
      <c r="F157" s="17">
        <f t="shared" si="25"/>
        <v>150000</v>
      </c>
    </row>
    <row r="158" spans="1:6" ht="57" customHeight="1">
      <c r="A158" s="18" t="s">
        <v>220</v>
      </c>
      <c r="B158" s="19" t="s">
        <v>106</v>
      </c>
      <c r="C158" s="19"/>
      <c r="D158" s="17">
        <f t="shared" si="25"/>
        <v>150000</v>
      </c>
      <c r="E158" s="46">
        <f t="shared" si="25"/>
        <v>0</v>
      </c>
      <c r="F158" s="17">
        <f t="shared" si="25"/>
        <v>150000</v>
      </c>
    </row>
    <row r="159" spans="1:6" ht="32.25" customHeight="1">
      <c r="A159" s="18" t="s">
        <v>145</v>
      </c>
      <c r="B159" s="19" t="s">
        <v>106</v>
      </c>
      <c r="C159" s="19" t="s">
        <v>13</v>
      </c>
      <c r="D159" s="17">
        <f t="shared" si="25"/>
        <v>150000</v>
      </c>
      <c r="E159" s="46">
        <f t="shared" si="25"/>
        <v>0</v>
      </c>
      <c r="F159" s="17">
        <f t="shared" si="25"/>
        <v>150000</v>
      </c>
    </row>
    <row r="160" spans="1:6" ht="38.25">
      <c r="A160" s="11" t="s">
        <v>146</v>
      </c>
      <c r="B160" s="12" t="s">
        <v>106</v>
      </c>
      <c r="C160" s="12" t="s">
        <v>14</v>
      </c>
      <c r="D160" s="13">
        <v>150000</v>
      </c>
      <c r="E160" s="47"/>
      <c r="F160" s="14">
        <f>D160+E160</f>
        <v>150000</v>
      </c>
    </row>
    <row r="161" spans="1:6" ht="81.75" customHeight="1">
      <c r="A161" s="38" t="s">
        <v>243</v>
      </c>
      <c r="B161" s="41" t="s">
        <v>245</v>
      </c>
      <c r="C161" s="42"/>
      <c r="D161" s="44">
        <f>D162</f>
        <v>26260000</v>
      </c>
      <c r="E161" s="40">
        <f>E162</f>
        <v>0</v>
      </c>
      <c r="F161" s="44">
        <f>F162</f>
        <v>26260000</v>
      </c>
    </row>
    <row r="162" spans="1:6" ht="57" customHeight="1">
      <c r="A162" s="39" t="s">
        <v>244</v>
      </c>
      <c r="B162" s="41" t="s">
        <v>246</v>
      </c>
      <c r="C162" s="42"/>
      <c r="D162" s="55">
        <f>D163+D166</f>
        <v>26260000</v>
      </c>
      <c r="E162" s="54">
        <f>E163+E166</f>
        <v>0</v>
      </c>
      <c r="F162" s="55">
        <f>F163+F166</f>
        <v>26260000</v>
      </c>
    </row>
    <row r="163" spans="1:6" ht="81" customHeight="1">
      <c r="A163" s="52" t="s">
        <v>250</v>
      </c>
      <c r="B163" s="31" t="s">
        <v>251</v>
      </c>
      <c r="C163" s="32"/>
      <c r="D163" s="33">
        <f aca="true" t="shared" si="26" ref="D163:F164">D164</f>
        <v>26000000</v>
      </c>
      <c r="E163" s="33">
        <f t="shared" si="26"/>
        <v>0</v>
      </c>
      <c r="F163" s="33">
        <f t="shared" si="26"/>
        <v>26000000</v>
      </c>
    </row>
    <row r="164" spans="1:6" ht="24.75" customHeight="1">
      <c r="A164" s="29" t="s">
        <v>153</v>
      </c>
      <c r="B164" s="31" t="s">
        <v>251</v>
      </c>
      <c r="C164" s="32" t="s">
        <v>23</v>
      </c>
      <c r="D164" s="33">
        <f t="shared" si="26"/>
        <v>26000000</v>
      </c>
      <c r="E164" s="33">
        <f t="shared" si="26"/>
        <v>0</v>
      </c>
      <c r="F164" s="33">
        <f t="shared" si="26"/>
        <v>26000000</v>
      </c>
    </row>
    <row r="165" spans="1:6" ht="49.5" customHeight="1">
      <c r="A165" s="30" t="s">
        <v>154</v>
      </c>
      <c r="B165" s="43" t="s">
        <v>251</v>
      </c>
      <c r="C165" s="36" t="s">
        <v>24</v>
      </c>
      <c r="D165" s="37">
        <v>26000000</v>
      </c>
      <c r="E165" s="14"/>
      <c r="F165" s="14">
        <f>D165+E165</f>
        <v>26000000</v>
      </c>
    </row>
    <row r="166" spans="1:6" ht="46.5" customHeight="1">
      <c r="A166" s="29" t="s">
        <v>249</v>
      </c>
      <c r="B166" s="31" t="s">
        <v>247</v>
      </c>
      <c r="C166" s="32"/>
      <c r="D166" s="44">
        <f aca="true" t="shared" si="27" ref="D166:F167">D167</f>
        <v>260000</v>
      </c>
      <c r="E166" s="44">
        <f t="shared" si="27"/>
        <v>0</v>
      </c>
      <c r="F166" s="44">
        <f t="shared" si="27"/>
        <v>260000</v>
      </c>
    </row>
    <row r="167" spans="1:6" ht="16.5" customHeight="1">
      <c r="A167" s="29" t="s">
        <v>153</v>
      </c>
      <c r="B167" s="31" t="s">
        <v>247</v>
      </c>
      <c r="C167" s="32" t="s">
        <v>23</v>
      </c>
      <c r="D167" s="44">
        <f t="shared" si="27"/>
        <v>260000</v>
      </c>
      <c r="E167" s="44">
        <f t="shared" si="27"/>
        <v>0</v>
      </c>
      <c r="F167" s="44">
        <f t="shared" si="27"/>
        <v>260000</v>
      </c>
    </row>
    <row r="168" spans="1:6" ht="46.5" customHeight="1">
      <c r="A168" s="30" t="s">
        <v>154</v>
      </c>
      <c r="B168" s="43" t="s">
        <v>247</v>
      </c>
      <c r="C168" s="36" t="s">
        <v>24</v>
      </c>
      <c r="D168" s="14">
        <v>260000</v>
      </c>
      <c r="E168" s="14"/>
      <c r="F168" s="14">
        <f>D168+E168</f>
        <v>260000</v>
      </c>
    </row>
    <row r="169" spans="1:6" ht="38.25">
      <c r="A169" s="15" t="s">
        <v>107</v>
      </c>
      <c r="B169" s="16" t="s">
        <v>108</v>
      </c>
      <c r="C169" s="53"/>
      <c r="D169" s="17">
        <f aca="true" t="shared" si="28" ref="D169:F172">D170</f>
        <v>21987000</v>
      </c>
      <c r="E169" s="17">
        <f t="shared" si="28"/>
        <v>0</v>
      </c>
      <c r="F169" s="17">
        <f t="shared" si="28"/>
        <v>21987000</v>
      </c>
    </row>
    <row r="170" spans="1:6" ht="12.75">
      <c r="A170" s="18" t="s">
        <v>215</v>
      </c>
      <c r="B170" s="19" t="s">
        <v>109</v>
      </c>
      <c r="C170" s="19"/>
      <c r="D170" s="57">
        <f t="shared" si="28"/>
        <v>21987000</v>
      </c>
      <c r="E170" s="56">
        <f t="shared" si="28"/>
        <v>0</v>
      </c>
      <c r="F170" s="57">
        <f t="shared" si="28"/>
        <v>21987000</v>
      </c>
    </row>
    <row r="171" spans="1:6" ht="51">
      <c r="A171" s="18" t="s">
        <v>216</v>
      </c>
      <c r="B171" s="19" t="s">
        <v>110</v>
      </c>
      <c r="C171" s="19"/>
      <c r="D171" s="17">
        <f t="shared" si="28"/>
        <v>21987000</v>
      </c>
      <c r="E171" s="46">
        <f t="shared" si="28"/>
        <v>0</v>
      </c>
      <c r="F171" s="17">
        <f t="shared" si="28"/>
        <v>21987000</v>
      </c>
    </row>
    <row r="172" spans="1:6" ht="25.5">
      <c r="A172" s="18" t="s">
        <v>141</v>
      </c>
      <c r="B172" s="19" t="s">
        <v>110</v>
      </c>
      <c r="C172" s="19" t="s">
        <v>9</v>
      </c>
      <c r="D172" s="17">
        <f t="shared" si="28"/>
        <v>21987000</v>
      </c>
      <c r="E172" s="46">
        <f t="shared" si="28"/>
        <v>0</v>
      </c>
      <c r="F172" s="17">
        <f t="shared" si="28"/>
        <v>21987000</v>
      </c>
    </row>
    <row r="173" spans="1:6" ht="25.5">
      <c r="A173" s="11" t="s">
        <v>142</v>
      </c>
      <c r="B173" s="12" t="s">
        <v>110</v>
      </c>
      <c r="C173" s="12" t="s">
        <v>10</v>
      </c>
      <c r="D173" s="13">
        <v>21987000</v>
      </c>
      <c r="E173" s="47"/>
      <c r="F173" s="14">
        <f>D173+E173</f>
        <v>21987000</v>
      </c>
    </row>
    <row r="174" spans="1:6" ht="66.75" customHeight="1">
      <c r="A174" s="15" t="s">
        <v>111</v>
      </c>
      <c r="B174" s="16" t="s">
        <v>112</v>
      </c>
      <c r="C174" s="16"/>
      <c r="D174" s="17">
        <f>D175+D189+D200+D204+D214+D218+D222+D226+D230</f>
        <v>37579400</v>
      </c>
      <c r="E174" s="17">
        <f>E175+E189+E200+E204+E214+E218+E222+E226+E230</f>
        <v>982980</v>
      </c>
      <c r="F174" s="17">
        <f>F175+F189+F200+F204+F214+F218+F222+F226+F230</f>
        <v>38562380</v>
      </c>
    </row>
    <row r="175" spans="1:6" ht="38.25">
      <c r="A175" s="18" t="s">
        <v>217</v>
      </c>
      <c r="B175" s="19" t="s">
        <v>113</v>
      </c>
      <c r="C175" s="19"/>
      <c r="D175" s="17">
        <f>D176+D184+D186</f>
        <v>24214000</v>
      </c>
      <c r="E175" s="46">
        <f>E176+E184+E186</f>
        <v>0</v>
      </c>
      <c r="F175" s="17">
        <f>F176+F184+F186</f>
        <v>24214000</v>
      </c>
    </row>
    <row r="176" spans="1:6" ht="12.75">
      <c r="A176" s="18" t="s">
        <v>209</v>
      </c>
      <c r="B176" s="19" t="s">
        <v>114</v>
      </c>
      <c r="C176" s="19"/>
      <c r="D176" s="17">
        <f>D177+D179+D181</f>
        <v>23254000</v>
      </c>
      <c r="E176" s="46">
        <f>E177+E179+E181</f>
        <v>0</v>
      </c>
      <c r="F176" s="17">
        <f>F177+F179+F181</f>
        <v>23254000</v>
      </c>
    </row>
    <row r="177" spans="1:6" ht="63.75">
      <c r="A177" s="18" t="s">
        <v>180</v>
      </c>
      <c r="B177" s="19" t="s">
        <v>114</v>
      </c>
      <c r="C177" s="19" t="s">
        <v>62</v>
      </c>
      <c r="D177" s="17">
        <f>D178</f>
        <v>18169000</v>
      </c>
      <c r="E177" s="46">
        <f>E178</f>
        <v>0</v>
      </c>
      <c r="F177" s="17">
        <f>F178</f>
        <v>18169000</v>
      </c>
    </row>
    <row r="178" spans="1:6" ht="25.5">
      <c r="A178" s="11" t="s">
        <v>208</v>
      </c>
      <c r="B178" s="12" t="s">
        <v>114</v>
      </c>
      <c r="C178" s="12" t="s">
        <v>115</v>
      </c>
      <c r="D178" s="13">
        <v>18169000</v>
      </c>
      <c r="E178" s="47"/>
      <c r="F178" s="14">
        <f>D178+E178</f>
        <v>18169000</v>
      </c>
    </row>
    <row r="179" spans="1:6" ht="25.5">
      <c r="A179" s="18" t="s">
        <v>141</v>
      </c>
      <c r="B179" s="19" t="s">
        <v>114</v>
      </c>
      <c r="C179" s="19" t="s">
        <v>9</v>
      </c>
      <c r="D179" s="17">
        <f>D180</f>
        <v>5042000</v>
      </c>
      <c r="E179" s="46">
        <f>E180</f>
        <v>0</v>
      </c>
      <c r="F179" s="17">
        <f>F180</f>
        <v>5042000</v>
      </c>
    </row>
    <row r="180" spans="1:6" ht="25.5">
      <c r="A180" s="11" t="s">
        <v>142</v>
      </c>
      <c r="B180" s="12" t="s">
        <v>114</v>
      </c>
      <c r="C180" s="12" t="s">
        <v>10</v>
      </c>
      <c r="D180" s="13">
        <v>5042000</v>
      </c>
      <c r="E180" s="47"/>
      <c r="F180" s="14">
        <f>D180+E180</f>
        <v>5042000</v>
      </c>
    </row>
    <row r="181" spans="1:6" ht="12.75">
      <c r="A181" s="18" t="s">
        <v>153</v>
      </c>
      <c r="B181" s="19" t="s">
        <v>114</v>
      </c>
      <c r="C181" s="19" t="s">
        <v>23</v>
      </c>
      <c r="D181" s="17">
        <f>D182</f>
        <v>43000</v>
      </c>
      <c r="E181" s="46">
        <f>E182</f>
        <v>0</v>
      </c>
      <c r="F181" s="17">
        <f>F182</f>
        <v>43000</v>
      </c>
    </row>
    <row r="182" spans="1:6" ht="12.75">
      <c r="A182" s="11" t="s">
        <v>186</v>
      </c>
      <c r="B182" s="12" t="s">
        <v>114</v>
      </c>
      <c r="C182" s="12" t="s">
        <v>69</v>
      </c>
      <c r="D182" s="13">
        <v>43000</v>
      </c>
      <c r="E182" s="47"/>
      <c r="F182" s="14">
        <f>D182+E182</f>
        <v>43000</v>
      </c>
    </row>
    <row r="183" spans="1:6" ht="12.75">
      <c r="A183" s="18" t="s">
        <v>213</v>
      </c>
      <c r="B183" s="19" t="s">
        <v>116</v>
      </c>
      <c r="C183" s="19"/>
      <c r="D183" s="17">
        <f aca="true" t="shared" si="29" ref="D183:F184">D184</f>
        <v>150000</v>
      </c>
      <c r="E183" s="46">
        <f t="shared" si="29"/>
        <v>0</v>
      </c>
      <c r="F183" s="17">
        <f t="shared" si="29"/>
        <v>150000</v>
      </c>
    </row>
    <row r="184" spans="1:6" ht="25.5">
      <c r="A184" s="18" t="s">
        <v>141</v>
      </c>
      <c r="B184" s="19" t="s">
        <v>116</v>
      </c>
      <c r="C184" s="19" t="s">
        <v>9</v>
      </c>
      <c r="D184" s="17">
        <f t="shared" si="29"/>
        <v>150000</v>
      </c>
      <c r="E184" s="46">
        <f t="shared" si="29"/>
        <v>0</v>
      </c>
      <c r="F184" s="17">
        <f t="shared" si="29"/>
        <v>150000</v>
      </c>
    </row>
    <row r="185" spans="1:6" ht="25.5">
      <c r="A185" s="11" t="s">
        <v>142</v>
      </c>
      <c r="B185" s="12" t="s">
        <v>116</v>
      </c>
      <c r="C185" s="12" t="s">
        <v>10</v>
      </c>
      <c r="D185" s="13">
        <v>150000</v>
      </c>
      <c r="E185" s="47"/>
      <c r="F185" s="14">
        <f>D185+E185</f>
        <v>150000</v>
      </c>
    </row>
    <row r="186" spans="1:6" ht="30" customHeight="1">
      <c r="A186" s="18" t="s">
        <v>214</v>
      </c>
      <c r="B186" s="19" t="s">
        <v>117</v>
      </c>
      <c r="C186" s="19"/>
      <c r="D186" s="17">
        <f aca="true" t="shared" si="30" ref="D186:F187">D187</f>
        <v>810000</v>
      </c>
      <c r="E186" s="46">
        <f t="shared" si="30"/>
        <v>0</v>
      </c>
      <c r="F186" s="17">
        <f t="shared" si="30"/>
        <v>810000</v>
      </c>
    </row>
    <row r="187" spans="1:6" ht="63.75">
      <c r="A187" s="18" t="s">
        <v>180</v>
      </c>
      <c r="B187" s="19" t="s">
        <v>117</v>
      </c>
      <c r="C187" s="19" t="s">
        <v>62</v>
      </c>
      <c r="D187" s="17">
        <f t="shared" si="30"/>
        <v>810000</v>
      </c>
      <c r="E187" s="46">
        <f t="shared" si="30"/>
        <v>0</v>
      </c>
      <c r="F187" s="17">
        <f t="shared" si="30"/>
        <v>810000</v>
      </c>
    </row>
    <row r="188" spans="1:6" ht="25.5">
      <c r="A188" s="11" t="s">
        <v>208</v>
      </c>
      <c r="B188" s="12" t="s">
        <v>117</v>
      </c>
      <c r="C188" s="12" t="s">
        <v>115</v>
      </c>
      <c r="D188" s="13">
        <v>810000</v>
      </c>
      <c r="E188" s="47"/>
      <c r="F188" s="14">
        <f>D188+E188</f>
        <v>810000</v>
      </c>
    </row>
    <row r="189" spans="1:6" ht="38.25">
      <c r="A189" s="18" t="s">
        <v>212</v>
      </c>
      <c r="B189" s="19" t="s">
        <v>118</v>
      </c>
      <c r="C189" s="19"/>
      <c r="D189" s="17">
        <f>D190+D193</f>
        <v>2661200</v>
      </c>
      <c r="E189" s="46">
        <f>E190+E193</f>
        <v>0</v>
      </c>
      <c r="F189" s="17">
        <f>F190+F193</f>
        <v>2661200</v>
      </c>
    </row>
    <row r="190" spans="1:6" ht="12.75">
      <c r="A190" s="18" t="s">
        <v>209</v>
      </c>
      <c r="B190" s="19" t="s">
        <v>119</v>
      </c>
      <c r="C190" s="19"/>
      <c r="D190" s="17">
        <f aca="true" t="shared" si="31" ref="D190:F191">D191</f>
        <v>319200</v>
      </c>
      <c r="E190" s="46">
        <f t="shared" si="31"/>
        <v>0</v>
      </c>
      <c r="F190" s="17">
        <f t="shared" si="31"/>
        <v>319200</v>
      </c>
    </row>
    <row r="191" spans="1:6" ht="57" customHeight="1">
      <c r="A191" s="18" t="s">
        <v>180</v>
      </c>
      <c r="B191" s="19" t="s">
        <v>119</v>
      </c>
      <c r="C191" s="19" t="s">
        <v>62</v>
      </c>
      <c r="D191" s="17">
        <f t="shared" si="31"/>
        <v>319200</v>
      </c>
      <c r="E191" s="46">
        <f t="shared" si="31"/>
        <v>0</v>
      </c>
      <c r="F191" s="17">
        <f t="shared" si="31"/>
        <v>319200</v>
      </c>
    </row>
    <row r="192" spans="1:6" ht="25.5">
      <c r="A192" s="11" t="s">
        <v>208</v>
      </c>
      <c r="B192" s="12" t="s">
        <v>119</v>
      </c>
      <c r="C192" s="12" t="s">
        <v>115</v>
      </c>
      <c r="D192" s="13">
        <v>319200</v>
      </c>
      <c r="E192" s="47"/>
      <c r="F192" s="14">
        <f>D192+E192</f>
        <v>319200</v>
      </c>
    </row>
    <row r="193" spans="1:6" ht="38.25">
      <c r="A193" s="18" t="s">
        <v>211</v>
      </c>
      <c r="B193" s="19" t="s">
        <v>120</v>
      </c>
      <c r="C193" s="19"/>
      <c r="D193" s="17">
        <f>D194+D196+D198</f>
        <v>2342000</v>
      </c>
      <c r="E193" s="46">
        <f>E194+E196+E198</f>
        <v>0</v>
      </c>
      <c r="F193" s="17">
        <f>F194+F196+F198</f>
        <v>2342000</v>
      </c>
    </row>
    <row r="194" spans="1:6" ht="63.75">
      <c r="A194" s="18" t="s">
        <v>180</v>
      </c>
      <c r="B194" s="19" t="s">
        <v>120</v>
      </c>
      <c r="C194" s="19" t="s">
        <v>62</v>
      </c>
      <c r="D194" s="17">
        <f>D195</f>
        <v>2072000</v>
      </c>
      <c r="E194" s="46">
        <f>E195</f>
        <v>0</v>
      </c>
      <c r="F194" s="17">
        <f>F195</f>
        <v>2072000</v>
      </c>
    </row>
    <row r="195" spans="1:6" ht="25.5">
      <c r="A195" s="11" t="s">
        <v>208</v>
      </c>
      <c r="B195" s="12" t="s">
        <v>120</v>
      </c>
      <c r="C195" s="12" t="s">
        <v>115</v>
      </c>
      <c r="D195" s="13">
        <v>2072000</v>
      </c>
      <c r="E195" s="47"/>
      <c r="F195" s="14">
        <f>D195+E195</f>
        <v>2072000</v>
      </c>
    </row>
    <row r="196" spans="1:6" ht="25.5">
      <c r="A196" s="18" t="s">
        <v>141</v>
      </c>
      <c r="B196" s="19" t="s">
        <v>120</v>
      </c>
      <c r="C196" s="19" t="s">
        <v>9</v>
      </c>
      <c r="D196" s="17">
        <f>D197</f>
        <v>267000</v>
      </c>
      <c r="E196" s="46">
        <f>E197</f>
        <v>0</v>
      </c>
      <c r="F196" s="17">
        <f>F197</f>
        <v>267000</v>
      </c>
    </row>
    <row r="197" spans="1:6" ht="25.5">
      <c r="A197" s="11" t="s">
        <v>142</v>
      </c>
      <c r="B197" s="12" t="s">
        <v>120</v>
      </c>
      <c r="C197" s="12" t="s">
        <v>10</v>
      </c>
      <c r="D197" s="13">
        <v>267000</v>
      </c>
      <c r="E197" s="47"/>
      <c r="F197" s="14">
        <f>D197+E197</f>
        <v>267000</v>
      </c>
    </row>
    <row r="198" spans="1:6" ht="12.75">
      <c r="A198" s="18" t="s">
        <v>153</v>
      </c>
      <c r="B198" s="19" t="s">
        <v>120</v>
      </c>
      <c r="C198" s="19" t="s">
        <v>23</v>
      </c>
      <c r="D198" s="17">
        <f>D199</f>
        <v>3000</v>
      </c>
      <c r="E198" s="46">
        <f>E199</f>
        <v>0</v>
      </c>
      <c r="F198" s="17">
        <f>F199</f>
        <v>3000</v>
      </c>
    </row>
    <row r="199" spans="1:6" ht="12.75">
      <c r="A199" s="11" t="s">
        <v>186</v>
      </c>
      <c r="B199" s="12" t="s">
        <v>120</v>
      </c>
      <c r="C199" s="12" t="s">
        <v>69</v>
      </c>
      <c r="D199" s="13">
        <v>3000</v>
      </c>
      <c r="E199" s="47"/>
      <c r="F199" s="14">
        <f>D199+E199</f>
        <v>3000</v>
      </c>
    </row>
    <row r="200" spans="1:6" ht="45" customHeight="1">
      <c r="A200" s="18" t="s">
        <v>210</v>
      </c>
      <c r="B200" s="19" t="s">
        <v>121</v>
      </c>
      <c r="C200" s="19"/>
      <c r="D200" s="17">
        <f aca="true" t="shared" si="32" ref="D200:F202">D201</f>
        <v>631000</v>
      </c>
      <c r="E200" s="46">
        <f t="shared" si="32"/>
        <v>0</v>
      </c>
      <c r="F200" s="17">
        <f t="shared" si="32"/>
        <v>631000</v>
      </c>
    </row>
    <row r="201" spans="1:6" ht="12.75">
      <c r="A201" s="18" t="s">
        <v>209</v>
      </c>
      <c r="B201" s="19" t="s">
        <v>122</v>
      </c>
      <c r="C201" s="19"/>
      <c r="D201" s="17">
        <f t="shared" si="32"/>
        <v>631000</v>
      </c>
      <c r="E201" s="46">
        <f t="shared" si="32"/>
        <v>0</v>
      </c>
      <c r="F201" s="17">
        <f t="shared" si="32"/>
        <v>631000</v>
      </c>
    </row>
    <row r="202" spans="1:6" ht="57.75" customHeight="1">
      <c r="A202" s="18" t="s">
        <v>180</v>
      </c>
      <c r="B202" s="19" t="s">
        <v>122</v>
      </c>
      <c r="C202" s="19" t="s">
        <v>62</v>
      </c>
      <c r="D202" s="17">
        <f t="shared" si="32"/>
        <v>631000</v>
      </c>
      <c r="E202" s="46">
        <f t="shared" si="32"/>
        <v>0</v>
      </c>
      <c r="F202" s="17">
        <f t="shared" si="32"/>
        <v>631000</v>
      </c>
    </row>
    <row r="203" spans="1:6" ht="25.5">
      <c r="A203" s="11" t="s">
        <v>208</v>
      </c>
      <c r="B203" s="12" t="s">
        <v>122</v>
      </c>
      <c r="C203" s="12" t="s">
        <v>115</v>
      </c>
      <c r="D203" s="13">
        <v>631000</v>
      </c>
      <c r="E203" s="47"/>
      <c r="F203" s="14">
        <f>D203+E203</f>
        <v>631000</v>
      </c>
    </row>
    <row r="204" spans="1:6" ht="25.5">
      <c r="A204" s="18" t="s">
        <v>207</v>
      </c>
      <c r="B204" s="19" t="s">
        <v>123</v>
      </c>
      <c r="C204" s="19"/>
      <c r="D204" s="51">
        <f>D205+D211</f>
        <v>3803200</v>
      </c>
      <c r="E204" s="20">
        <f>E205+E211</f>
        <v>608000</v>
      </c>
      <c r="F204" s="51">
        <f>F205+F211</f>
        <v>4411200</v>
      </c>
    </row>
    <row r="205" spans="1:6" ht="12.75">
      <c r="A205" s="18" t="s">
        <v>206</v>
      </c>
      <c r="B205" s="19" t="s">
        <v>124</v>
      </c>
      <c r="C205" s="19"/>
      <c r="D205" s="17">
        <f>D206+D208</f>
        <v>3553200</v>
      </c>
      <c r="E205" s="46">
        <f>E206+E208</f>
        <v>808000</v>
      </c>
      <c r="F205" s="17">
        <f>F206+F208</f>
        <v>4361200</v>
      </c>
    </row>
    <row r="206" spans="1:6" ht="25.5">
      <c r="A206" s="18" t="s">
        <v>141</v>
      </c>
      <c r="B206" s="19" t="s">
        <v>124</v>
      </c>
      <c r="C206" s="19" t="s">
        <v>9</v>
      </c>
      <c r="D206" s="17">
        <f>D207</f>
        <v>2557200</v>
      </c>
      <c r="E206" s="46">
        <f>E207</f>
        <v>808000</v>
      </c>
      <c r="F206" s="17">
        <f>F207</f>
        <v>3365200</v>
      </c>
    </row>
    <row r="207" spans="1:6" ht="25.5">
      <c r="A207" s="11" t="s">
        <v>142</v>
      </c>
      <c r="B207" s="12" t="s">
        <v>124</v>
      </c>
      <c r="C207" s="12" t="s">
        <v>10</v>
      </c>
      <c r="D207" s="13">
        <v>2557200</v>
      </c>
      <c r="E207" s="47">
        <f>200000+608000</f>
        <v>808000</v>
      </c>
      <c r="F207" s="14">
        <f>D207+E207</f>
        <v>3365200</v>
      </c>
    </row>
    <row r="208" spans="1:6" ht="12.75">
      <c r="A208" s="18" t="s">
        <v>153</v>
      </c>
      <c r="B208" s="19" t="s">
        <v>124</v>
      </c>
      <c r="C208" s="19" t="s">
        <v>23</v>
      </c>
      <c r="D208" s="17">
        <f>D209+D210</f>
        <v>996000</v>
      </c>
      <c r="E208" s="46">
        <f>E209+E210</f>
        <v>0</v>
      </c>
      <c r="F208" s="17">
        <f>F209+F210</f>
        <v>996000</v>
      </c>
    </row>
    <row r="209" spans="1:6" ht="43.5" customHeight="1">
      <c r="A209" s="11" t="s">
        <v>154</v>
      </c>
      <c r="B209" s="12" t="s">
        <v>124</v>
      </c>
      <c r="C209" s="12" t="s">
        <v>24</v>
      </c>
      <c r="D209" s="13">
        <v>796000</v>
      </c>
      <c r="E209" s="47"/>
      <c r="F209" s="14">
        <f>D209+E209</f>
        <v>796000</v>
      </c>
    </row>
    <row r="210" spans="1:6" ht="12.75">
      <c r="A210" s="11" t="s">
        <v>186</v>
      </c>
      <c r="B210" s="12" t="s">
        <v>124</v>
      </c>
      <c r="C210" s="12" t="s">
        <v>69</v>
      </c>
      <c r="D210" s="13">
        <v>200000</v>
      </c>
      <c r="E210" s="47"/>
      <c r="F210" s="14">
        <f>D210+E210</f>
        <v>200000</v>
      </c>
    </row>
    <row r="211" spans="1:6" ht="25.5">
      <c r="A211" s="29" t="s">
        <v>241</v>
      </c>
      <c r="B211" s="31" t="s">
        <v>242</v>
      </c>
      <c r="C211" s="32"/>
      <c r="D211" s="33">
        <f aca="true" t="shared" si="33" ref="D211:F212">D212</f>
        <v>250000</v>
      </c>
      <c r="E211" s="48">
        <f t="shared" si="33"/>
        <v>-200000</v>
      </c>
      <c r="F211" s="33">
        <f t="shared" si="33"/>
        <v>50000</v>
      </c>
    </row>
    <row r="212" spans="1:6" ht="25.5">
      <c r="A212" s="29" t="s">
        <v>141</v>
      </c>
      <c r="B212" s="31" t="s">
        <v>242</v>
      </c>
      <c r="C212" s="32" t="s">
        <v>9</v>
      </c>
      <c r="D212" s="34">
        <f t="shared" si="33"/>
        <v>250000</v>
      </c>
      <c r="E212" s="49">
        <f t="shared" si="33"/>
        <v>-200000</v>
      </c>
      <c r="F212" s="34">
        <f t="shared" si="33"/>
        <v>50000</v>
      </c>
    </row>
    <row r="213" spans="1:6" ht="25.5">
      <c r="A213" s="30" t="s">
        <v>142</v>
      </c>
      <c r="B213" s="35" t="s">
        <v>242</v>
      </c>
      <c r="C213" s="36" t="s">
        <v>10</v>
      </c>
      <c r="D213" s="37">
        <v>250000</v>
      </c>
      <c r="E213" s="47">
        <v>-200000</v>
      </c>
      <c r="F213" s="14">
        <f>D213+E213</f>
        <v>50000</v>
      </c>
    </row>
    <row r="214" spans="1:6" ht="25.5">
      <c r="A214" s="18" t="s">
        <v>205</v>
      </c>
      <c r="B214" s="19" t="s">
        <v>125</v>
      </c>
      <c r="C214" s="19"/>
      <c r="D214" s="17">
        <f aca="true" t="shared" si="34" ref="D214:F216">D215</f>
        <v>2000000</v>
      </c>
      <c r="E214" s="46">
        <f t="shared" si="34"/>
        <v>0</v>
      </c>
      <c r="F214" s="17">
        <f t="shared" si="34"/>
        <v>2000000</v>
      </c>
    </row>
    <row r="215" spans="1:6" ht="25.5">
      <c r="A215" s="18" t="s">
        <v>204</v>
      </c>
      <c r="B215" s="19" t="s">
        <v>126</v>
      </c>
      <c r="C215" s="19"/>
      <c r="D215" s="17">
        <f t="shared" si="34"/>
        <v>2000000</v>
      </c>
      <c r="E215" s="46">
        <f t="shared" si="34"/>
        <v>0</v>
      </c>
      <c r="F215" s="17">
        <f t="shared" si="34"/>
        <v>2000000</v>
      </c>
    </row>
    <row r="216" spans="1:6" ht="12.75">
      <c r="A216" s="18" t="s">
        <v>153</v>
      </c>
      <c r="B216" s="19" t="s">
        <v>126</v>
      </c>
      <c r="C216" s="19" t="s">
        <v>23</v>
      </c>
      <c r="D216" s="17">
        <f t="shared" si="34"/>
        <v>2000000</v>
      </c>
      <c r="E216" s="46">
        <f t="shared" si="34"/>
        <v>0</v>
      </c>
      <c r="F216" s="17">
        <f t="shared" si="34"/>
        <v>2000000</v>
      </c>
    </row>
    <row r="217" spans="1:6" ht="12.75">
      <c r="A217" s="11" t="s">
        <v>203</v>
      </c>
      <c r="B217" s="12" t="s">
        <v>126</v>
      </c>
      <c r="C217" s="12" t="s">
        <v>127</v>
      </c>
      <c r="D217" s="13">
        <v>2000000</v>
      </c>
      <c r="E217" s="47"/>
      <c r="F217" s="14">
        <f>D217+E217</f>
        <v>2000000</v>
      </c>
    </row>
    <row r="218" spans="1:6" ht="25.5">
      <c r="A218" s="18" t="s">
        <v>202</v>
      </c>
      <c r="B218" s="19" t="s">
        <v>128</v>
      </c>
      <c r="C218" s="19"/>
      <c r="D218" s="17">
        <f aca="true" t="shared" si="35" ref="D218:F220">D219</f>
        <v>4120000</v>
      </c>
      <c r="E218" s="46">
        <f t="shared" si="35"/>
        <v>0</v>
      </c>
      <c r="F218" s="17">
        <f t="shared" si="35"/>
        <v>4120000</v>
      </c>
    </row>
    <row r="219" spans="1:6" ht="19.5" customHeight="1">
      <c r="A219" s="18" t="s">
        <v>201</v>
      </c>
      <c r="B219" s="19" t="s">
        <v>129</v>
      </c>
      <c r="C219" s="19"/>
      <c r="D219" s="17">
        <f t="shared" si="35"/>
        <v>4120000</v>
      </c>
      <c r="E219" s="46">
        <f t="shared" si="35"/>
        <v>0</v>
      </c>
      <c r="F219" s="17">
        <f t="shared" si="35"/>
        <v>4120000</v>
      </c>
    </row>
    <row r="220" spans="1:6" ht="12.75">
      <c r="A220" s="18" t="s">
        <v>153</v>
      </c>
      <c r="B220" s="19" t="s">
        <v>129</v>
      </c>
      <c r="C220" s="19" t="s">
        <v>23</v>
      </c>
      <c r="D220" s="17">
        <f t="shared" si="35"/>
        <v>4120000</v>
      </c>
      <c r="E220" s="46">
        <f t="shared" si="35"/>
        <v>0</v>
      </c>
      <c r="F220" s="17">
        <f t="shared" si="35"/>
        <v>4120000</v>
      </c>
    </row>
    <row r="221" spans="1:6" ht="43.5" customHeight="1">
      <c r="A221" s="11" t="s">
        <v>154</v>
      </c>
      <c r="B221" s="12" t="s">
        <v>129</v>
      </c>
      <c r="C221" s="12" t="s">
        <v>24</v>
      </c>
      <c r="D221" s="13">
        <v>4120000</v>
      </c>
      <c r="E221" s="47"/>
      <c r="F221" s="14">
        <f>D221+E221</f>
        <v>4120000</v>
      </c>
    </row>
    <row r="222" spans="1:6" ht="43.5" customHeight="1">
      <c r="A222" s="29" t="s">
        <v>254</v>
      </c>
      <c r="B222" s="59" t="s">
        <v>256</v>
      </c>
      <c r="C222" s="60"/>
      <c r="D222" s="33">
        <f>D223</f>
        <v>0</v>
      </c>
      <c r="E222" s="33">
        <f aca="true" t="shared" si="36" ref="E222:F224">E223</f>
        <v>374980</v>
      </c>
      <c r="F222" s="33">
        <f t="shared" si="36"/>
        <v>374980</v>
      </c>
    </row>
    <row r="223" spans="1:6" ht="43.5" customHeight="1">
      <c r="A223" s="29" t="s">
        <v>255</v>
      </c>
      <c r="B223" s="59" t="s">
        <v>257</v>
      </c>
      <c r="C223" s="60"/>
      <c r="D223" s="33">
        <f>D224</f>
        <v>0</v>
      </c>
      <c r="E223" s="33">
        <f t="shared" si="36"/>
        <v>374980</v>
      </c>
      <c r="F223" s="33">
        <f t="shared" si="36"/>
        <v>374980</v>
      </c>
    </row>
    <row r="224" spans="1:6" ht="43.5" customHeight="1">
      <c r="A224" s="29" t="s">
        <v>180</v>
      </c>
      <c r="B224" s="59" t="s">
        <v>257</v>
      </c>
      <c r="C224" s="60" t="s">
        <v>62</v>
      </c>
      <c r="D224" s="33">
        <f>D225</f>
        <v>0</v>
      </c>
      <c r="E224" s="33">
        <f t="shared" si="36"/>
        <v>374980</v>
      </c>
      <c r="F224" s="33">
        <f t="shared" si="36"/>
        <v>374980</v>
      </c>
    </row>
    <row r="225" spans="1:6" ht="43.5" customHeight="1">
      <c r="A225" s="30" t="s">
        <v>208</v>
      </c>
      <c r="B225" s="61" t="s">
        <v>257</v>
      </c>
      <c r="C225" s="62" t="s">
        <v>115</v>
      </c>
      <c r="D225" s="37"/>
      <c r="E225" s="47">
        <v>374980</v>
      </c>
      <c r="F225" s="14">
        <f>D225+E225</f>
        <v>374980</v>
      </c>
    </row>
    <row r="226" spans="1:6" ht="38.25">
      <c r="A226" s="18" t="s">
        <v>200</v>
      </c>
      <c r="B226" s="19" t="s">
        <v>130</v>
      </c>
      <c r="C226" s="19"/>
      <c r="D226" s="17">
        <f aca="true" t="shared" si="37" ref="D226:F228">D227</f>
        <v>50000</v>
      </c>
      <c r="E226" s="46">
        <f t="shared" si="37"/>
        <v>0</v>
      </c>
      <c r="F226" s="17">
        <f t="shared" si="37"/>
        <v>50000</v>
      </c>
    </row>
    <row r="227" spans="1:6" ht="38.25">
      <c r="A227" s="18" t="s">
        <v>199</v>
      </c>
      <c r="B227" s="19" t="s">
        <v>131</v>
      </c>
      <c r="C227" s="19"/>
      <c r="D227" s="17">
        <f t="shared" si="37"/>
        <v>50000</v>
      </c>
      <c r="E227" s="46">
        <f t="shared" si="37"/>
        <v>0</v>
      </c>
      <c r="F227" s="17">
        <f t="shared" si="37"/>
        <v>50000</v>
      </c>
    </row>
    <row r="228" spans="1:6" ht="25.5">
      <c r="A228" s="18" t="s">
        <v>141</v>
      </c>
      <c r="B228" s="19" t="s">
        <v>131</v>
      </c>
      <c r="C228" s="19" t="s">
        <v>9</v>
      </c>
      <c r="D228" s="17">
        <f t="shared" si="37"/>
        <v>50000</v>
      </c>
      <c r="E228" s="46">
        <f t="shared" si="37"/>
        <v>0</v>
      </c>
      <c r="F228" s="17">
        <f t="shared" si="37"/>
        <v>50000</v>
      </c>
    </row>
    <row r="229" spans="1:6" ht="25.5">
      <c r="A229" s="11" t="s">
        <v>142</v>
      </c>
      <c r="B229" s="12" t="s">
        <v>131</v>
      </c>
      <c r="C229" s="12" t="s">
        <v>10</v>
      </c>
      <c r="D229" s="13">
        <v>50000</v>
      </c>
      <c r="E229" s="47"/>
      <c r="F229" s="14">
        <f>D229+E229</f>
        <v>50000</v>
      </c>
    </row>
    <row r="230" spans="1:6" ht="25.5">
      <c r="A230" s="18" t="s">
        <v>198</v>
      </c>
      <c r="B230" s="19" t="s">
        <v>132</v>
      </c>
      <c r="C230" s="19"/>
      <c r="D230" s="17">
        <f aca="true" t="shared" si="38" ref="D230:F232">D231</f>
        <v>100000</v>
      </c>
      <c r="E230" s="46">
        <f t="shared" si="38"/>
        <v>0</v>
      </c>
      <c r="F230" s="17">
        <f t="shared" si="38"/>
        <v>100000</v>
      </c>
    </row>
    <row r="231" spans="1:6" ht="12.75">
      <c r="A231" s="18" t="s">
        <v>197</v>
      </c>
      <c r="B231" s="19" t="s">
        <v>133</v>
      </c>
      <c r="C231" s="19"/>
      <c r="D231" s="17">
        <f t="shared" si="38"/>
        <v>100000</v>
      </c>
      <c r="E231" s="46">
        <f t="shared" si="38"/>
        <v>0</v>
      </c>
      <c r="F231" s="17">
        <f t="shared" si="38"/>
        <v>100000</v>
      </c>
    </row>
    <row r="232" spans="1:6" ht="12.75">
      <c r="A232" s="18" t="s">
        <v>157</v>
      </c>
      <c r="B232" s="19" t="s">
        <v>133</v>
      </c>
      <c r="C232" s="19" t="s">
        <v>27</v>
      </c>
      <c r="D232" s="17">
        <f t="shared" si="38"/>
        <v>100000</v>
      </c>
      <c r="E232" s="46">
        <f t="shared" si="38"/>
        <v>0</v>
      </c>
      <c r="F232" s="17">
        <f t="shared" si="38"/>
        <v>100000</v>
      </c>
    </row>
    <row r="233" spans="1:6" ht="12.75">
      <c r="A233" s="11" t="s">
        <v>158</v>
      </c>
      <c r="B233" s="12" t="s">
        <v>133</v>
      </c>
      <c r="C233" s="12" t="s">
        <v>28</v>
      </c>
      <c r="D233" s="13">
        <v>100000</v>
      </c>
      <c r="E233" s="47"/>
      <c r="F233" s="14">
        <f>D233+E233</f>
        <v>100000</v>
      </c>
    </row>
    <row r="234" spans="1:6" ht="42" customHeight="1">
      <c r="A234" s="15" t="s">
        <v>137</v>
      </c>
      <c r="B234" s="16" t="s">
        <v>134</v>
      </c>
      <c r="C234" s="16"/>
      <c r="D234" s="17">
        <f>D235</f>
        <v>4200000</v>
      </c>
      <c r="E234" s="46">
        <f>E235</f>
        <v>0</v>
      </c>
      <c r="F234" s="17">
        <f>F235</f>
        <v>4200000</v>
      </c>
    </row>
    <row r="235" spans="1:6" ht="42" customHeight="1">
      <c r="A235" s="18" t="s">
        <v>196</v>
      </c>
      <c r="B235" s="19" t="s">
        <v>135</v>
      </c>
      <c r="C235" s="19"/>
      <c r="D235" s="17">
        <f>D236+D239</f>
        <v>4200000</v>
      </c>
      <c r="E235" s="46">
        <f>E236+E239</f>
        <v>0</v>
      </c>
      <c r="F235" s="17">
        <f>F236+F239</f>
        <v>4200000</v>
      </c>
    </row>
    <row r="236" spans="1:6" ht="44.25" customHeight="1">
      <c r="A236" s="18" t="s">
        <v>195</v>
      </c>
      <c r="B236" s="19" t="s">
        <v>136</v>
      </c>
      <c r="C236" s="19"/>
      <c r="D236" s="17">
        <f aca="true" t="shared" si="39" ref="D236:F237">D237</f>
        <v>1780000</v>
      </c>
      <c r="E236" s="46">
        <f t="shared" si="39"/>
        <v>0</v>
      </c>
      <c r="F236" s="17">
        <f t="shared" si="39"/>
        <v>1780000</v>
      </c>
    </row>
    <row r="237" spans="1:6" ht="25.5">
      <c r="A237" s="18" t="s">
        <v>141</v>
      </c>
      <c r="B237" s="19" t="s">
        <v>136</v>
      </c>
      <c r="C237" s="19" t="s">
        <v>9</v>
      </c>
      <c r="D237" s="17">
        <f t="shared" si="39"/>
        <v>1780000</v>
      </c>
      <c r="E237" s="46">
        <f t="shared" si="39"/>
        <v>0</v>
      </c>
      <c r="F237" s="17">
        <f t="shared" si="39"/>
        <v>1780000</v>
      </c>
    </row>
    <row r="238" spans="1:6" ht="28.5" customHeight="1">
      <c r="A238" s="11" t="s">
        <v>142</v>
      </c>
      <c r="B238" s="12" t="s">
        <v>136</v>
      </c>
      <c r="C238" s="12" t="s">
        <v>10</v>
      </c>
      <c r="D238" s="13">
        <v>1780000</v>
      </c>
      <c r="E238" s="47"/>
      <c r="F238" s="14">
        <f>D238+E238</f>
        <v>1780000</v>
      </c>
    </row>
    <row r="239" spans="1:6" ht="43.5" customHeight="1">
      <c r="A239" s="18" t="s">
        <v>195</v>
      </c>
      <c r="B239" s="19" t="s">
        <v>138</v>
      </c>
      <c r="C239" s="19"/>
      <c r="D239" s="17">
        <f aca="true" t="shared" si="40" ref="D239:F240">D240</f>
        <v>2420000</v>
      </c>
      <c r="E239" s="46">
        <f t="shared" si="40"/>
        <v>0</v>
      </c>
      <c r="F239" s="17">
        <f t="shared" si="40"/>
        <v>2420000</v>
      </c>
    </row>
    <row r="240" spans="1:6" ht="25.5">
      <c r="A240" s="18" t="s">
        <v>141</v>
      </c>
      <c r="B240" s="19" t="s">
        <v>138</v>
      </c>
      <c r="C240" s="19" t="s">
        <v>9</v>
      </c>
      <c r="D240" s="17">
        <f t="shared" si="40"/>
        <v>2420000</v>
      </c>
      <c r="E240" s="46">
        <f t="shared" si="40"/>
        <v>0</v>
      </c>
      <c r="F240" s="17">
        <f t="shared" si="40"/>
        <v>2420000</v>
      </c>
    </row>
    <row r="241" spans="1:6" ht="27.75" customHeight="1">
      <c r="A241" s="4" t="s">
        <v>142</v>
      </c>
      <c r="B241" s="5" t="s">
        <v>138</v>
      </c>
      <c r="C241" s="5" t="s">
        <v>10</v>
      </c>
      <c r="D241" s="8">
        <v>2420000</v>
      </c>
      <c r="E241" s="50"/>
      <c r="F241" s="14">
        <f>D241+E241</f>
        <v>2420000</v>
      </c>
    </row>
  </sheetData>
  <sheetProtection/>
  <mergeCells count="2">
    <mergeCell ref="A13:F13"/>
    <mergeCell ref="A12:F12"/>
  </mergeCells>
  <printOptions/>
  <pageMargins left="0.62992125984251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2018-02-14T06:05:03Z</cp:lastPrinted>
  <dcterms:created xsi:type="dcterms:W3CDTF">2014-12-18T06:29:51Z</dcterms:created>
  <dcterms:modified xsi:type="dcterms:W3CDTF">2018-02-22T05:52:23Z</dcterms:modified>
  <cp:category/>
  <cp:version/>
  <cp:contentType/>
  <cp:contentStatus/>
</cp:coreProperties>
</file>