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5" windowWidth="15195" windowHeight="819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H267" i="1"/>
  <c r="G267"/>
  <c r="F267"/>
  <c r="H274"/>
  <c r="G274"/>
  <c r="H273"/>
  <c r="G273"/>
  <c r="H272"/>
  <c r="G272"/>
  <c r="F274"/>
  <c r="F273"/>
  <c r="F272" s="1"/>
  <c r="H275"/>
  <c r="H258"/>
  <c r="G258"/>
  <c r="F258"/>
  <c r="H266"/>
  <c r="H265"/>
  <c r="G265"/>
  <c r="H264"/>
  <c r="G264"/>
  <c r="H263"/>
  <c r="G263"/>
  <c r="F265"/>
  <c r="F264"/>
  <c r="F263" s="1"/>
  <c r="H256"/>
  <c r="G256"/>
  <c r="H255"/>
  <c r="G255"/>
  <c r="H254"/>
  <c r="G254"/>
  <c r="F256"/>
  <c r="F255"/>
  <c r="F254"/>
  <c r="H257"/>
  <c r="F227"/>
  <c r="F240"/>
  <c r="H243"/>
  <c r="G243"/>
  <c r="F243"/>
  <c r="H241"/>
  <c r="G241"/>
  <c r="F241"/>
  <c r="F239"/>
  <c r="H244"/>
  <c r="H242"/>
  <c r="G240" l="1"/>
  <c r="G239" s="1"/>
  <c r="G227" s="1"/>
  <c r="H240"/>
  <c r="H239" s="1"/>
  <c r="H227" s="1"/>
  <c r="H285"/>
  <c r="H284" s="1"/>
  <c r="H283" s="1"/>
  <c r="H282" s="1"/>
  <c r="H281" s="1"/>
  <c r="G284"/>
  <c r="G283" s="1"/>
  <c r="G282" s="1"/>
  <c r="G281" s="1"/>
  <c r="F284"/>
  <c r="F283" s="1"/>
  <c r="F282" s="1"/>
  <c r="F281" s="1"/>
  <c r="F141" l="1"/>
  <c r="H118" l="1"/>
  <c r="H117" s="1"/>
  <c r="H116" s="1"/>
  <c r="G117"/>
  <c r="G116" s="1"/>
  <c r="F117"/>
  <c r="F116" s="1"/>
  <c r="H141" l="1"/>
  <c r="H140" s="1"/>
  <c r="H139" s="1"/>
  <c r="H138" s="1"/>
  <c r="G140"/>
  <c r="G139" s="1"/>
  <c r="G138" s="1"/>
  <c r="F140"/>
  <c r="F139" s="1"/>
  <c r="F138" s="1"/>
  <c r="H153"/>
  <c r="H152" s="1"/>
  <c r="G152"/>
  <c r="F152"/>
  <c r="G36"/>
  <c r="F36"/>
  <c r="G34"/>
  <c r="F34"/>
  <c r="G32"/>
  <c r="F32"/>
  <c r="H37"/>
  <c r="H36" s="1"/>
  <c r="H35"/>
  <c r="H34" s="1"/>
  <c r="H33"/>
  <c r="H32" s="1"/>
  <c r="F31"/>
  <c r="F30" s="1"/>
  <c r="H31" l="1"/>
  <c r="H30" s="1"/>
  <c r="G31"/>
  <c r="G30" s="1"/>
  <c r="F183" l="1"/>
  <c r="F182" s="1"/>
  <c r="G183"/>
  <c r="G182" s="1"/>
  <c r="H184"/>
  <c r="H183" s="1"/>
  <c r="H182" s="1"/>
  <c r="H220" l="1"/>
  <c r="H215"/>
  <c r="H214" s="1"/>
  <c r="G214"/>
  <c r="F214"/>
  <c r="H219"/>
  <c r="G219"/>
  <c r="H218"/>
  <c r="G218"/>
  <c r="G217" s="1"/>
  <c r="G216" s="1"/>
  <c r="H217"/>
  <c r="H216"/>
  <c r="F219"/>
  <c r="F218" s="1"/>
  <c r="F217" s="1"/>
  <c r="F216" s="1"/>
  <c r="H112"/>
  <c r="H111" s="1"/>
  <c r="H110" s="1"/>
  <c r="G111"/>
  <c r="G110" s="1"/>
  <c r="F111"/>
  <c r="F110" s="1"/>
  <c r="G188" l="1"/>
  <c r="G187" s="1"/>
  <c r="G186" s="1"/>
  <c r="G185" s="1"/>
  <c r="H189"/>
  <c r="H188" s="1"/>
  <c r="H187" s="1"/>
  <c r="H186" s="1"/>
  <c r="H185" s="1"/>
  <c r="F188"/>
  <c r="F187" s="1"/>
  <c r="F186" s="1"/>
  <c r="F185" s="1"/>
  <c r="H94"/>
  <c r="H93" s="1"/>
  <c r="H92" s="1"/>
  <c r="H91" s="1"/>
  <c r="G93"/>
  <c r="G92" s="1"/>
  <c r="G91" s="1"/>
  <c r="F93"/>
  <c r="F92" s="1"/>
  <c r="F91" s="1"/>
  <c r="H98"/>
  <c r="H97" s="1"/>
  <c r="H96" s="1"/>
  <c r="H95" s="1"/>
  <c r="G97"/>
  <c r="G96" s="1"/>
  <c r="G95" s="1"/>
  <c r="F97"/>
  <c r="F96" s="1"/>
  <c r="F95" s="1"/>
  <c r="H171"/>
  <c r="H169"/>
  <c r="H170"/>
  <c r="G170"/>
  <c r="F170"/>
  <c r="H168"/>
  <c r="G168"/>
  <c r="F168"/>
  <c r="H181"/>
  <c r="H180" s="1"/>
  <c r="H179" s="1"/>
  <c r="G180"/>
  <c r="G179" s="1"/>
  <c r="F180"/>
  <c r="F179" s="1"/>
  <c r="F167" l="1"/>
  <c r="H167"/>
  <c r="F178"/>
  <c r="F177" s="1"/>
  <c r="H178"/>
  <c r="H177" s="1"/>
  <c r="G178"/>
  <c r="G177" s="1"/>
  <c r="G167"/>
  <c r="H166"/>
  <c r="H165" s="1"/>
  <c r="G165"/>
  <c r="F165"/>
  <c r="G145"/>
  <c r="G144" s="1"/>
  <c r="G143" s="1"/>
  <c r="G142" s="1"/>
  <c r="G137" s="1"/>
  <c r="F145"/>
  <c r="F144" s="1"/>
  <c r="F143" s="1"/>
  <c r="F142" s="1"/>
  <c r="F137" s="1"/>
  <c r="H146"/>
  <c r="H341"/>
  <c r="H334"/>
  <c r="H333" s="1"/>
  <c r="H332" s="1"/>
  <c r="H331" s="1"/>
  <c r="H330" s="1"/>
  <c r="H329" s="1"/>
  <c r="H328" s="1"/>
  <c r="H327"/>
  <c r="H324"/>
  <c r="H323" s="1"/>
  <c r="H322" s="1"/>
  <c r="H317"/>
  <c r="H314"/>
  <c r="H313" s="1"/>
  <c r="H312" s="1"/>
  <c r="H311"/>
  <c r="H305"/>
  <c r="H304" s="1"/>
  <c r="H303" s="1"/>
  <c r="H302"/>
  <c r="H299"/>
  <c r="H297" s="1"/>
  <c r="H296" s="1"/>
  <c r="H298"/>
  <c r="H292"/>
  <c r="H291" s="1"/>
  <c r="H290" s="1"/>
  <c r="H289" s="1"/>
  <c r="H288" s="1"/>
  <c r="H287" s="1"/>
  <c r="H280"/>
  <c r="H271"/>
  <c r="H270" s="1"/>
  <c r="H269" s="1"/>
  <c r="H268" s="1"/>
  <c r="H262"/>
  <c r="H261" s="1"/>
  <c r="H260" s="1"/>
  <c r="H259" s="1"/>
  <c r="H253"/>
  <c r="H252" s="1"/>
  <c r="H251"/>
  <c r="H249"/>
  <c r="H248" s="1"/>
  <c r="H238"/>
  <c r="H237" s="1"/>
  <c r="H236" s="1"/>
  <c r="H235"/>
  <c r="H234" s="1"/>
  <c r="H233"/>
  <c r="H231"/>
  <c r="H226"/>
  <c r="H225" s="1"/>
  <c r="H224" s="1"/>
  <c r="H213"/>
  <c r="H212" s="1"/>
  <c r="H211" s="1"/>
  <c r="H210"/>
  <c r="H208"/>
  <c r="H207" s="1"/>
  <c r="H205"/>
  <c r="H202"/>
  <c r="H201" s="1"/>
  <c r="H200"/>
  <c r="H195"/>
  <c r="H194" s="1"/>
  <c r="H193" s="1"/>
  <c r="H192" s="1"/>
  <c r="H191" s="1"/>
  <c r="H176"/>
  <c r="H175" s="1"/>
  <c r="H174" s="1"/>
  <c r="H173" s="1"/>
  <c r="H172" s="1"/>
  <c r="H164"/>
  <c r="H163" s="1"/>
  <c r="H159"/>
  <c r="H151"/>
  <c r="H150" s="1"/>
  <c r="H134"/>
  <c r="H129"/>
  <c r="H128" s="1"/>
  <c r="H127" s="1"/>
  <c r="H126" s="1"/>
  <c r="H125" s="1"/>
  <c r="H124"/>
  <c r="H115"/>
  <c r="H114" s="1"/>
  <c r="H113" s="1"/>
  <c r="H109" s="1"/>
  <c r="H105"/>
  <c r="H104" s="1"/>
  <c r="H103" s="1"/>
  <c r="H102" s="1"/>
  <c r="H101" s="1"/>
  <c r="H100" s="1"/>
  <c r="H99" s="1"/>
  <c r="H90"/>
  <c r="H89"/>
  <c r="H87"/>
  <c r="H86" s="1"/>
  <c r="H82"/>
  <c r="H77"/>
  <c r="H76" s="1"/>
  <c r="H75"/>
  <c r="H74" s="1"/>
  <c r="H70"/>
  <c r="H65"/>
  <c r="H64" s="1"/>
  <c r="H63" s="1"/>
  <c r="H62" s="1"/>
  <c r="H61" s="1"/>
  <c r="H59"/>
  <c r="H58" s="1"/>
  <c r="H57" s="1"/>
  <c r="H56" s="1"/>
  <c r="H55" s="1"/>
  <c r="H54" s="1"/>
  <c r="H53"/>
  <c r="H50"/>
  <c r="H49" s="1"/>
  <c r="H48" s="1"/>
  <c r="H47"/>
  <c r="H45"/>
  <c r="H44" s="1"/>
  <c r="H43"/>
  <c r="H29"/>
  <c r="H27"/>
  <c r="H26" s="1"/>
  <c r="H25"/>
  <c r="H24" s="1"/>
  <c r="H22"/>
  <c r="H21" s="1"/>
  <c r="H20" s="1"/>
  <c r="H340"/>
  <c r="H339" s="1"/>
  <c r="H338" s="1"/>
  <c r="H337" s="1"/>
  <c r="H336" s="1"/>
  <c r="H335" s="1"/>
  <c r="H326"/>
  <c r="H325" s="1"/>
  <c r="H316"/>
  <c r="H315" s="1"/>
  <c r="H310"/>
  <c r="H309" s="1"/>
  <c r="H301"/>
  <c r="H300" s="1"/>
  <c r="H279"/>
  <c r="H278" s="1"/>
  <c r="H277" s="1"/>
  <c r="H276" s="1"/>
  <c r="H250"/>
  <c r="H232"/>
  <c r="H230"/>
  <c r="H209"/>
  <c r="H204"/>
  <c r="H203" s="1"/>
  <c r="H199"/>
  <c r="H158"/>
  <c r="H133"/>
  <c r="H132" s="1"/>
  <c r="H131" s="1"/>
  <c r="H130" s="1"/>
  <c r="H123"/>
  <c r="H122" s="1"/>
  <c r="H121" s="1"/>
  <c r="H120" s="1"/>
  <c r="H81"/>
  <c r="H80" s="1"/>
  <c r="H79" s="1"/>
  <c r="H78" s="1"/>
  <c r="H69"/>
  <c r="H68" s="1"/>
  <c r="H67" s="1"/>
  <c r="H66" s="1"/>
  <c r="H52"/>
  <c r="H51" s="1"/>
  <c r="H46"/>
  <c r="H42"/>
  <c r="H28"/>
  <c r="F340"/>
  <c r="F339" s="1"/>
  <c r="F338" s="1"/>
  <c r="F337" s="1"/>
  <c r="F336" s="1"/>
  <c r="F335" s="1"/>
  <c r="F333"/>
  <c r="F332" s="1"/>
  <c r="F331" s="1"/>
  <c r="F330" s="1"/>
  <c r="F329" s="1"/>
  <c r="F328" s="1"/>
  <c r="F326"/>
  <c r="F325" s="1"/>
  <c r="F323"/>
  <c r="F322" s="1"/>
  <c r="F316"/>
  <c r="F315" s="1"/>
  <c r="F313"/>
  <c r="F312" s="1"/>
  <c r="F310"/>
  <c r="F309" s="1"/>
  <c r="F304"/>
  <c r="F303" s="1"/>
  <c r="F301"/>
  <c r="F300" s="1"/>
  <c r="F297"/>
  <c r="F296" s="1"/>
  <c r="F291"/>
  <c r="F290" s="1"/>
  <c r="F289" s="1"/>
  <c r="F288" s="1"/>
  <c r="F287" s="1"/>
  <c r="F279"/>
  <c r="F278" s="1"/>
  <c r="F277" s="1"/>
  <c r="F276" s="1"/>
  <c r="F270"/>
  <c r="F269" s="1"/>
  <c r="F268" s="1"/>
  <c r="F261"/>
  <c r="F260" s="1"/>
  <c r="F259" s="1"/>
  <c r="F252"/>
  <c r="F250"/>
  <c r="F248"/>
  <c r="F237"/>
  <c r="F236" s="1"/>
  <c r="F234"/>
  <c r="F232"/>
  <c r="F230"/>
  <c r="F225"/>
  <c r="F224" s="1"/>
  <c r="F212"/>
  <c r="F211" s="1"/>
  <c r="F209"/>
  <c r="F207"/>
  <c r="F204"/>
  <c r="F203" s="1"/>
  <c r="F201"/>
  <c r="F199"/>
  <c r="F194"/>
  <c r="F193" s="1"/>
  <c r="F192" s="1"/>
  <c r="F191" s="1"/>
  <c r="F175"/>
  <c r="F174" s="1"/>
  <c r="F173" s="1"/>
  <c r="F172" s="1"/>
  <c r="F163"/>
  <c r="F158"/>
  <c r="F150"/>
  <c r="F133"/>
  <c r="F132" s="1"/>
  <c r="F131" s="1"/>
  <c r="F130" s="1"/>
  <c r="F128"/>
  <c r="F127" s="1"/>
  <c r="F126" s="1"/>
  <c r="F125" s="1"/>
  <c r="F123"/>
  <c r="F122" s="1"/>
  <c r="F121" s="1"/>
  <c r="F120" s="1"/>
  <c r="F114"/>
  <c r="F113" s="1"/>
  <c r="F109" s="1"/>
  <c r="F104"/>
  <c r="F103" s="1"/>
  <c r="F102" s="1"/>
  <c r="F101" s="1"/>
  <c r="F100" s="1"/>
  <c r="F99" s="1"/>
  <c r="F88"/>
  <c r="F86"/>
  <c r="F81"/>
  <c r="F80" s="1"/>
  <c r="F79" s="1"/>
  <c r="F78" s="1"/>
  <c r="F76"/>
  <c r="F74"/>
  <c r="F69"/>
  <c r="F68" s="1"/>
  <c r="F67" s="1"/>
  <c r="F66" s="1"/>
  <c r="F64"/>
  <c r="F63" s="1"/>
  <c r="F62" s="1"/>
  <c r="F61" s="1"/>
  <c r="F58"/>
  <c r="F57" s="1"/>
  <c r="F56" s="1"/>
  <c r="F55" s="1"/>
  <c r="F54" s="1"/>
  <c r="F52"/>
  <c r="F51" s="1"/>
  <c r="F49"/>
  <c r="F48" s="1"/>
  <c r="F46"/>
  <c r="F44"/>
  <c r="F42"/>
  <c r="F28"/>
  <c r="F26"/>
  <c r="F24"/>
  <c r="F21"/>
  <c r="F20" s="1"/>
  <c r="G340"/>
  <c r="G339" s="1"/>
  <c r="G338" s="1"/>
  <c r="G337" s="1"/>
  <c r="G336" s="1"/>
  <c r="G335" s="1"/>
  <c r="G333"/>
  <c r="G332" s="1"/>
  <c r="G331" s="1"/>
  <c r="G330" s="1"/>
  <c r="G329" s="1"/>
  <c r="G328" s="1"/>
  <c r="G326"/>
  <c r="G325" s="1"/>
  <c r="G323"/>
  <c r="G322" s="1"/>
  <c r="G316"/>
  <c r="G315" s="1"/>
  <c r="G313"/>
  <c r="G312" s="1"/>
  <c r="G310"/>
  <c r="G309" s="1"/>
  <c r="G304"/>
  <c r="G303" s="1"/>
  <c r="G301"/>
  <c r="G300" s="1"/>
  <c r="G297"/>
  <c r="G296" s="1"/>
  <c r="G291"/>
  <c r="G290" s="1"/>
  <c r="G289" s="1"/>
  <c r="G288" s="1"/>
  <c r="G287" s="1"/>
  <c r="G279"/>
  <c r="G278" s="1"/>
  <c r="G277" s="1"/>
  <c r="G276" s="1"/>
  <c r="G270"/>
  <c r="G269" s="1"/>
  <c r="G268" s="1"/>
  <c r="G261"/>
  <c r="G260" s="1"/>
  <c r="G259" s="1"/>
  <c r="G252"/>
  <c r="G250"/>
  <c r="G248"/>
  <c r="G237"/>
  <c r="G236" s="1"/>
  <c r="G234"/>
  <c r="G232"/>
  <c r="G230"/>
  <c r="G225"/>
  <c r="G224" s="1"/>
  <c r="G212"/>
  <c r="G211" s="1"/>
  <c r="G209"/>
  <c r="G207"/>
  <c r="G204"/>
  <c r="G203" s="1"/>
  <c r="G201"/>
  <c r="G199"/>
  <c r="G194"/>
  <c r="G193" s="1"/>
  <c r="G192" s="1"/>
  <c r="G191" s="1"/>
  <c r="G175"/>
  <c r="G174" s="1"/>
  <c r="G173" s="1"/>
  <c r="G172" s="1"/>
  <c r="G163"/>
  <c r="G158"/>
  <c r="G150"/>
  <c r="G133"/>
  <c r="G132" s="1"/>
  <c r="G131" s="1"/>
  <c r="G130" s="1"/>
  <c r="G128"/>
  <c r="G127" s="1"/>
  <c r="G126" s="1"/>
  <c r="G125" s="1"/>
  <c r="G123"/>
  <c r="G122" s="1"/>
  <c r="G121" s="1"/>
  <c r="G120" s="1"/>
  <c r="G114"/>
  <c r="G113" s="1"/>
  <c r="G109" s="1"/>
  <c r="G104"/>
  <c r="G103" s="1"/>
  <c r="G102" s="1"/>
  <c r="G101" s="1"/>
  <c r="G100" s="1"/>
  <c r="G99" s="1"/>
  <c r="G88"/>
  <c r="G86"/>
  <c r="G81"/>
  <c r="G80" s="1"/>
  <c r="G79" s="1"/>
  <c r="G78" s="1"/>
  <c r="G76"/>
  <c r="G74"/>
  <c r="G69"/>
  <c r="G68" s="1"/>
  <c r="G67" s="1"/>
  <c r="G66" s="1"/>
  <c r="G64"/>
  <c r="G63" s="1"/>
  <c r="G62" s="1"/>
  <c r="G61" s="1"/>
  <c r="G58"/>
  <c r="G57" s="1"/>
  <c r="G56" s="1"/>
  <c r="G55" s="1"/>
  <c r="G54" s="1"/>
  <c r="G52"/>
  <c r="G51" s="1"/>
  <c r="G49"/>
  <c r="G48" s="1"/>
  <c r="G46"/>
  <c r="G44"/>
  <c r="G42"/>
  <c r="G28"/>
  <c r="G26"/>
  <c r="G24"/>
  <c r="G21"/>
  <c r="G20" s="1"/>
  <c r="H88" l="1"/>
  <c r="G157"/>
  <c r="G156" s="1"/>
  <c r="H157"/>
  <c r="H156" s="1"/>
  <c r="G149"/>
  <c r="G148" s="1"/>
  <c r="G147" s="1"/>
  <c r="G136" s="1"/>
  <c r="F149"/>
  <c r="F148" s="1"/>
  <c r="F147" s="1"/>
  <c r="F136" s="1"/>
  <c r="H149"/>
  <c r="H148" s="1"/>
  <c r="H147" s="1"/>
  <c r="H198"/>
  <c r="H145"/>
  <c r="H144" s="1"/>
  <c r="H143" s="1"/>
  <c r="H142" s="1"/>
  <c r="H137" s="1"/>
  <c r="G108"/>
  <c r="G107" s="1"/>
  <c r="F108"/>
  <c r="F107" s="1"/>
  <c r="H108"/>
  <c r="H107" s="1"/>
  <c r="H206"/>
  <c r="F73"/>
  <c r="F72" s="1"/>
  <c r="F71" s="1"/>
  <c r="F206"/>
  <c r="F308"/>
  <c r="F307" s="1"/>
  <c r="F306" s="1"/>
  <c r="H321"/>
  <c r="H320" s="1"/>
  <c r="H319" s="1"/>
  <c r="H318" s="1"/>
  <c r="F23"/>
  <c r="F19" s="1"/>
  <c r="F85"/>
  <c r="F84" s="1"/>
  <c r="F198"/>
  <c r="F229"/>
  <c r="F228" s="1"/>
  <c r="H73"/>
  <c r="H72" s="1"/>
  <c r="H71" s="1"/>
  <c r="F157"/>
  <c r="F156" s="1"/>
  <c r="F41"/>
  <c r="F40" s="1"/>
  <c r="F39" s="1"/>
  <c r="F38" s="1"/>
  <c r="F247"/>
  <c r="F246" s="1"/>
  <c r="F321"/>
  <c r="F320" s="1"/>
  <c r="F319" s="1"/>
  <c r="F318" s="1"/>
  <c r="F295"/>
  <c r="F294" s="1"/>
  <c r="F293" s="1"/>
  <c r="H85"/>
  <c r="H84" s="1"/>
  <c r="H41"/>
  <c r="H40" s="1"/>
  <c r="H39" s="1"/>
  <c r="H38" s="1"/>
  <c r="H295"/>
  <c r="H294" s="1"/>
  <c r="H293" s="1"/>
  <c r="H23"/>
  <c r="H19" s="1"/>
  <c r="H229"/>
  <c r="H228" s="1"/>
  <c r="H247"/>
  <c r="H246" s="1"/>
  <c r="H245" s="1"/>
  <c r="H119"/>
  <c r="H197"/>
  <c r="H196" s="1"/>
  <c r="H190" s="1"/>
  <c r="H308"/>
  <c r="H307" s="1"/>
  <c r="H306" s="1"/>
  <c r="H286" s="1"/>
  <c r="F119"/>
  <c r="G321"/>
  <c r="G320" s="1"/>
  <c r="G319" s="1"/>
  <c r="G318" s="1"/>
  <c r="G308"/>
  <c r="G307" s="1"/>
  <c r="G306" s="1"/>
  <c r="G295"/>
  <c r="G294" s="1"/>
  <c r="G293" s="1"/>
  <c r="G247"/>
  <c r="G246" s="1"/>
  <c r="G245" s="1"/>
  <c r="G229"/>
  <c r="G228" s="1"/>
  <c r="G206"/>
  <c r="G198"/>
  <c r="G119"/>
  <c r="G85"/>
  <c r="G84" s="1"/>
  <c r="G73"/>
  <c r="G72" s="1"/>
  <c r="G71" s="1"/>
  <c r="G41"/>
  <c r="G40" s="1"/>
  <c r="G39" s="1"/>
  <c r="G38" s="1"/>
  <c r="G23"/>
  <c r="G19" s="1"/>
  <c r="F245" l="1"/>
  <c r="F223" s="1"/>
  <c r="F222" s="1"/>
  <c r="F221" s="1"/>
  <c r="F197"/>
  <c r="F196" s="1"/>
  <c r="F190" s="1"/>
  <c r="H136"/>
  <c r="G18"/>
  <c r="G17" s="1"/>
  <c r="F18"/>
  <c r="F17" s="1"/>
  <c r="H18"/>
  <c r="H17" s="1"/>
  <c r="F286"/>
  <c r="G106"/>
  <c r="F106"/>
  <c r="H106"/>
  <c r="H155"/>
  <c r="H154" s="1"/>
  <c r="G155"/>
  <c r="G154" s="1"/>
  <c r="G83"/>
  <c r="G60" s="1"/>
  <c r="H223"/>
  <c r="F155"/>
  <c r="F154" s="1"/>
  <c r="H83"/>
  <c r="H60" s="1"/>
  <c r="H16" s="1"/>
  <c r="F83"/>
  <c r="F60" s="1"/>
  <c r="F16" s="1"/>
  <c r="G286"/>
  <c r="G223"/>
  <c r="G197"/>
  <c r="G196" s="1"/>
  <c r="G16" l="1"/>
  <c r="G222"/>
  <c r="G221" s="1"/>
  <c r="H222"/>
  <c r="H221" s="1"/>
  <c r="F135"/>
  <c r="F15" s="1"/>
  <c r="H135"/>
  <c r="G190"/>
  <c r="G135" s="1"/>
  <c r="H15" l="1"/>
  <c r="G15"/>
</calcChain>
</file>

<file path=xl/sharedStrings.xml><?xml version="1.0" encoding="utf-8"?>
<sst xmlns="http://schemas.openxmlformats.org/spreadsheetml/2006/main" count="1423" uniqueCount="328">
  <si>
    <t>(рублей)</t>
  </si>
  <si>
    <t>Наименование</t>
  </si>
  <si>
    <t>КГРБС</t>
  </si>
  <si>
    <t>Раздел, подраздел</t>
  </si>
  <si>
    <t>Целевая статья</t>
  </si>
  <si>
    <t>Группы и подгруппы видов расходов</t>
  </si>
  <si>
    <t>АДМИНИСТРАЦИЯ МУНИЦИПАЛЬНОГО ОБРАЗОВАНИЯ ГОРОДСКОЕ ПОСЕЛЕНИЕ "ГОРОД МАЛОЯРОСЛАВЕЦ"</t>
  </si>
  <si>
    <t>250</t>
  </si>
  <si>
    <t>0100</t>
  </si>
  <si>
    <t>0103</t>
  </si>
  <si>
    <t>100</t>
  </si>
  <si>
    <t>120</t>
  </si>
  <si>
    <t>200</t>
  </si>
  <si>
    <t>240</t>
  </si>
  <si>
    <t>800</t>
  </si>
  <si>
    <t>850</t>
  </si>
  <si>
    <t>0104</t>
  </si>
  <si>
    <t>0111</t>
  </si>
  <si>
    <t>870</t>
  </si>
  <si>
    <t>0113</t>
  </si>
  <si>
    <t>600</t>
  </si>
  <si>
    <t>630</t>
  </si>
  <si>
    <t>810</t>
  </si>
  <si>
    <t>0300</t>
  </si>
  <si>
    <t>0309</t>
  </si>
  <si>
    <t>0400</t>
  </si>
  <si>
    <t>0409</t>
  </si>
  <si>
    <t>0412</t>
  </si>
  <si>
    <t>0500</t>
  </si>
  <si>
    <t>0501</t>
  </si>
  <si>
    <t>400</t>
  </si>
  <si>
    <t>410</t>
  </si>
  <si>
    <t>0502</t>
  </si>
  <si>
    <t>0503</t>
  </si>
  <si>
    <t>0800</t>
  </si>
  <si>
    <t>0801</t>
  </si>
  <si>
    <t>110</t>
  </si>
  <si>
    <t>610</t>
  </si>
  <si>
    <t>1000</t>
  </si>
  <si>
    <t>1003</t>
  </si>
  <si>
    <t>300</t>
  </si>
  <si>
    <t>310</t>
  </si>
  <si>
    <t>360</t>
  </si>
  <si>
    <t>500</t>
  </si>
  <si>
    <t>540</t>
  </si>
  <si>
    <t>1006</t>
  </si>
  <si>
    <t>1100</t>
  </si>
  <si>
    <t>1101</t>
  </si>
  <si>
    <t>1200</t>
  </si>
  <si>
    <t>1202</t>
  </si>
  <si>
    <t>1300</t>
  </si>
  <si>
    <t>1301</t>
  </si>
  <si>
    <t>700</t>
  </si>
  <si>
    <t>730</t>
  </si>
  <si>
    <t xml:space="preserve">к Решению Городской Думы </t>
  </si>
  <si>
    <t>"О внесении изменений и дополнений</t>
  </si>
  <si>
    <t>в бюджет муниципального</t>
  </si>
  <si>
    <t>образования городское поселение</t>
  </si>
  <si>
    <t>Глава муниципального образования                                                       О.А.Жукова</t>
  </si>
  <si>
    <t>Поправки            (+ -)</t>
  </si>
  <si>
    <t>04 0 00 00000</t>
  </si>
  <si>
    <t>04 0 01 00000</t>
  </si>
  <si>
    <t>04 0 01 00510</t>
  </si>
  <si>
    <t>08 0 00 00000</t>
  </si>
  <si>
    <t>08 0 01 00000</t>
  </si>
  <si>
    <t>08 0 01 00560</t>
  </si>
  <si>
    <t>02 0 00 00000</t>
  </si>
  <si>
    <t>02 0 01 00000</t>
  </si>
  <si>
    <t>02 0 01 00460</t>
  </si>
  <si>
    <t>14 0 00 00000</t>
  </si>
  <si>
    <t>14 0 01 00000</t>
  </si>
  <si>
    <t>14 0 01 00720</t>
  </si>
  <si>
    <t>15 0 00 00000</t>
  </si>
  <si>
    <t>15 0 01 00000</t>
  </si>
  <si>
    <t>15 0 01 00630</t>
  </si>
  <si>
    <t>07 0 00 00000</t>
  </si>
  <si>
    <t>07 0 01 00000</t>
  </si>
  <si>
    <t>07 0 01 00550</t>
  </si>
  <si>
    <t>09 0 00 00000</t>
  </si>
  <si>
    <t>09 0 01 00000</t>
  </si>
  <si>
    <t>09 0 01 00580</t>
  </si>
  <si>
    <t>12 0 00 00000</t>
  </si>
  <si>
    <t>12 0 01 00000</t>
  </si>
  <si>
    <t>12 0 01 00580</t>
  </si>
  <si>
    <t>16 0 00 00000</t>
  </si>
  <si>
    <t>16 0 01 00000</t>
  </si>
  <si>
    <t>16 0 01 00660</t>
  </si>
  <si>
    <t>16 0 01 00670</t>
  </si>
  <si>
    <t>16 0 01 00680</t>
  </si>
  <si>
    <t>16 0 01 00690</t>
  </si>
  <si>
    <t>11 0 00 00000</t>
  </si>
  <si>
    <t>11 1 00 00000</t>
  </si>
  <si>
    <t>11 1 01 00000</t>
  </si>
  <si>
    <t>11 1 01 00590</t>
  </si>
  <si>
    <t>11 1 01 00600</t>
  </si>
  <si>
    <t>11 2 00 00000</t>
  </si>
  <si>
    <t>11 2 01 00000</t>
  </si>
  <si>
    <t>11 2 01 00590</t>
  </si>
  <si>
    <t>11 3 00 00000</t>
  </si>
  <si>
    <t>11 3 01 00000</t>
  </si>
  <si>
    <t>11 3 01 00600</t>
  </si>
  <si>
    <t>11 4 00 00000</t>
  </si>
  <si>
    <t>11 4 01 00000</t>
  </si>
  <si>
    <t>11 4 01 00600</t>
  </si>
  <si>
    <t>11 5 00 00000</t>
  </si>
  <si>
    <t>11 5 01 00000</t>
  </si>
  <si>
    <t>11 5 01 00610</t>
  </si>
  <si>
    <t>03 0 00 00000</t>
  </si>
  <si>
    <t>03 0 01 00000</t>
  </si>
  <si>
    <t>03 0 01 00470</t>
  </si>
  <si>
    <t>03 0 01 00480</t>
  </si>
  <si>
    <t>03 0 01 00800</t>
  </si>
  <si>
    <t>03 0 01 00490</t>
  </si>
  <si>
    <t>03 0 01 00500</t>
  </si>
  <si>
    <t>17 0 00 00000</t>
  </si>
  <si>
    <t>17 0 01 00000</t>
  </si>
  <si>
    <t>17 0 01 00700</t>
  </si>
  <si>
    <t>13 0 00 00000</t>
  </si>
  <si>
    <t>13 0 01 00000</t>
  </si>
  <si>
    <t>13 0 01 00600</t>
  </si>
  <si>
    <t>13 0 01 00620</t>
  </si>
  <si>
    <t>10 0 00 00000</t>
  </si>
  <si>
    <t>10 0 01 00000</t>
  </si>
  <si>
    <t>10 0 01 00650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</si>
  <si>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</si>
  <si>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09 0 02 00000</t>
  </si>
  <si>
    <t>09 0 02 00760</t>
  </si>
  <si>
    <t>1001</t>
  </si>
  <si>
    <t>03 0 02 00000</t>
  </si>
  <si>
    <t>03 0 02 00780</t>
  </si>
  <si>
    <t>Приложение № 1</t>
  </si>
  <si>
    <t>02 0 02 00000</t>
  </si>
  <si>
    <t>02 0 02 00790</t>
  </si>
  <si>
    <t>Ведомственная структура расходов бюджета муниципального образования городское поселение "Город Малоярославец" на 2017 год</t>
  </si>
  <si>
    <t xml:space="preserve"> "Город Малоярославец" на 2017 год и   </t>
  </si>
  <si>
    <t xml:space="preserve">Измененные бюджетные ассигнования на 2017 год </t>
  </si>
  <si>
    <t>20 0 00 00000</t>
  </si>
  <si>
    <t>20 0 02 00000</t>
  </si>
  <si>
    <t>20 0 02 00400</t>
  </si>
  <si>
    <t>20 0 02 00420</t>
  </si>
  <si>
    <t>20 0 01 00000</t>
  </si>
  <si>
    <t>20 0 01 00400</t>
  </si>
  <si>
    <t>20 0 01 00430</t>
  </si>
  <si>
    <t>20 0 01 00450</t>
  </si>
  <si>
    <t>20 0 03 00000</t>
  </si>
  <si>
    <t>20 0 03 00040</t>
  </si>
  <si>
    <t>20 0 05 00000</t>
  </si>
  <si>
    <t>20 0 05 00730</t>
  </si>
  <si>
    <t>20 0 04 00000</t>
  </si>
  <si>
    <t>20 0 04 00740</t>
  </si>
  <si>
    <t>19 0 00 00000</t>
  </si>
  <si>
    <t>19 0 01 00000</t>
  </si>
  <si>
    <t>19 0 01 00520</t>
  </si>
  <si>
    <t>11 0 00 00810</t>
  </si>
  <si>
    <t>880</t>
  </si>
  <si>
    <t xml:space="preserve">    Социальное обеспечение населения</t>
  </si>
  <si>
    <t>20 0 06 00000</t>
  </si>
  <si>
    <t>20 0 06 00710</t>
  </si>
  <si>
    <t>Муниципальная программа "Создание условий для обеспечения и освещения деятельности органов местного самоуправления, развития муниципальной службы в муниципальном образовании городское поселение "Город Малоярославец"</t>
  </si>
  <si>
    <t xml:space="preserve">на плановый период 2018 и 2019 годов"   </t>
  </si>
  <si>
    <t>05 0 00 00000</t>
  </si>
  <si>
    <t>05 2 00 00000</t>
  </si>
  <si>
    <t>05 2 01 00000</t>
  </si>
  <si>
    <t>05 2 01 09602</t>
  </si>
  <si>
    <t>Жилищное хозяйство</t>
  </si>
  <si>
    <t>Подпрограмма "Формирование сбалансированного рынка жилья экономкласса и повышение эффективности обеспечения жильем отдельных категорий граждан"</t>
  </si>
  <si>
    <t>Основное мероприятие "Развитие рынка жилья экономкласса"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</si>
  <si>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осуществляемых за счет средств бюджета</t>
  </si>
  <si>
    <t>Капитальные вложения в объекты государственной (муниципальной) собственности</t>
  </si>
  <si>
    <t>Бюджетные инвестиции</t>
  </si>
  <si>
    <t>Муниципальная программа "Капитальный ремонт многоквартирных домов на территории муниципального образования городское поселение "Город Малоярославец" на 2014-2020 годы"</t>
  </si>
  <si>
    <t>Основное мероприятие "Обеспечение благоприятных условий проживания граждан в многоквартирных домах"</t>
  </si>
  <si>
    <t>Поддержка жилищного хозяйства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</si>
  <si>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</si>
  <si>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</si>
  <si>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Коммунальное хозяйство</t>
  </si>
  <si>
    <t>Муниципальная программа "Энергосбережение и повышение энергоэффективности в муниципальном образовании городское поселение "Город Малоярославец" на 2014-2020 годы"</t>
  </si>
  <si>
    <t>Основное мероприятие "Повышение эффективности функционирования коммунального комплекса"</t>
  </si>
  <si>
    <t>Поддержка коммунального хозяйства</t>
  </si>
  <si>
    <t>Муниципальная программа "Чистая вода в муниципальном образовании городское поселение "Город Малоярославец" на 2014-2020 годы"</t>
  </si>
  <si>
    <t>Основное мероприятие "Восстановление и развитие эксплуатационно-технического состояния объектов водопроводно-канализационного комплекса</t>
  </si>
  <si>
    <t>Благоустройство</t>
  </si>
  <si>
    <t>Основное мероприятие "Проведение мероприятий по электроснабжению"</t>
  </si>
  <si>
    <t>Мероприятия по энергосбережению и повышению  энергетической эффективности системы электроснабжения</t>
  </si>
  <si>
    <t>ЖИЛИЩНО-КОММУНАЛЬНОЕ ХОЗЯЙСТВО</t>
  </si>
  <si>
    <t>Основное мероприятие "Определение и поддержка приоритетных направлений туристской деятельности"</t>
  </si>
  <si>
    <t>Проведение мероприятий в сфере туризма</t>
  </si>
  <si>
    <t>Муниципальная программа "Развитие туризма в муниципальном образовании городское поселение "Город Малоярославец" на 2014-2020 годы"</t>
  </si>
  <si>
    <t>Основное мероприятие "Развитие градостроительной деятельности"</t>
  </si>
  <si>
    <t>Реализация мероприятий в рамках муниципальной программы "Развитие градостроительной деятельности муниципального образования городское поселение "Город Малоярославец"</t>
  </si>
  <si>
    <t>Муниципальная программа "Развитие градостроительной деятельности муниципального образования городское поселение "Город Малоярославец"</t>
  </si>
  <si>
    <t>Муниципальная программа "Благоустройство территории муниципального образования городское поселение "Город Малоярославец" на 2014-2020 годы"</t>
  </si>
  <si>
    <t>Основное мероприятие "Повышение уровня благоустройства территории городского поселения и создание комфортных условий для проживания населения"</t>
  </si>
  <si>
    <t>Уличное освещение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</si>
  <si>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</si>
  <si>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Иные бюджетные ассигнования</t>
  </si>
  <si>
    <t>Озеленение</t>
  </si>
  <si>
    <t>Организация и содержание мест захоронения</t>
  </si>
  <si>
    <t>Исполнение мероприятий по реализации ("дорожной карты")</t>
  </si>
  <si>
    <t>Муниципальная программа "Развитие культуры в муниципальном образовании городское поселение "Город Малоярославец" на 2014-2020 годы"</t>
  </si>
  <si>
    <t>КУЛЬТУРА, КИНЕМАТОГРАФИЯ</t>
  </si>
  <si>
    <t>Культура</t>
  </si>
  <si>
    <t>Обслуживание муниципального долга</t>
  </si>
  <si>
    <t>Обслуживание государственного (муниципального) долга</t>
  </si>
  <si>
    <t>Процентные платежи по муниципальному долгу муниципального образования городское поселение "Город Малоярославец"</t>
  </si>
  <si>
    <t>Основное мероприятие "Выполнение долговых обязательств, своевременное финансирование расходов на обслуживание муниципального долга"</t>
  </si>
  <si>
    <t>Муниципальная программа "Повышение эффективности бюджетных расходов муниципального образования городское поселение "Город Малоярославец"</t>
  </si>
  <si>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</si>
  <si>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</si>
  <si>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Основное мероприятие "Мероприятия в сфере информационной политики"</t>
  </si>
  <si>
    <t>Оказание поддержки в сфере средств массовой информации</t>
  </si>
  <si>
    <t>Периодическая печать и издательства</t>
  </si>
  <si>
    <t>СРЕДСТВА МАССОВОЙ ИНФОРМАЦИИ</t>
  </si>
  <si>
    <t>Оказание поддержки физкультурно-спортивным организациям</t>
  </si>
  <si>
    <t>Субсидии бюджетным учреждениям</t>
  </si>
  <si>
    <t>Предоставление субсидий бюджетным, автономным учреждениям и иным некоммерческим организациям</t>
  </si>
  <si>
    <t>Расходы на обеспечение деятельности (оказание услуг) муниципальных бюджетных учреждений</t>
  </si>
  <si>
    <t>Основное мероприятие "Развитие физической культуры и спорта"</t>
  </si>
  <si>
    <t>Муниципальная программа "Развитие физической культуры и спорта в муниципальном образовании городское поселение "Город Малоярославец" на 2014-2020 годы"</t>
  </si>
  <si>
    <t>Физическая культура</t>
  </si>
  <si>
    <t>ФИЗИЧЕСКАЯ КУЛЬТУРА И СПОРТ</t>
  </si>
  <si>
    <t>Компенсация выпадающих доходов организациям, предоставляющим населению жилищные услуги по тарифам, не обеспечивающим возмещение издержек</t>
  </si>
  <si>
    <t>Иные выплаты населению</t>
  </si>
  <si>
    <t>Социальное обеспечение и иные выплаты населению</t>
  </si>
  <si>
    <t>Осуществление капитального ремонта индивидуальных жилых домов инвалидов и участников Великой Отечественной войны</t>
  </si>
  <si>
    <t>Субсидии некоммерческим организациям (за исключением государственных (муниципальных) учреждений)</t>
  </si>
  <si>
    <t>Социальная поддержка</t>
  </si>
  <si>
    <t>Основное мероприятие "Повышение уровня жизни социально незащищенных категорий граждан"</t>
  </si>
  <si>
    <t>Муниципальная программа "Социальная поддержка граждан муниципального образования городское поселение "Город Малоярославец"</t>
  </si>
  <si>
    <t>Другие вопросы в области социальной политики</t>
  </si>
  <si>
    <t>Иные межбюджетные трансферты</t>
  </si>
  <si>
    <t>Межбюджетные трансферты</t>
  </si>
  <si>
    <t>Межбюджетные трансферты на приобретение жилья, нуждающихся в улучшении жилищных условий молодых семей</t>
  </si>
  <si>
    <t>Компенсация возмещения затрат за льготный проезд отдельных категорий граждан</t>
  </si>
  <si>
    <t>Публичные нормативные социальные выплаты гражданам</t>
  </si>
  <si>
    <t>Доплаты к пенсиям государственных и муниципальных служащих</t>
  </si>
  <si>
    <t>Основное мероприятие "Социальная поддержка граждан"</t>
  </si>
  <si>
    <t>Пенсионное обеспечение</t>
  </si>
  <si>
    <t>СОЦИАЛЬНАЯ ПОЛИТИКА</t>
  </si>
  <si>
    <t>Проведение мероприятий в сфере культуры</t>
  </si>
  <si>
    <t>Основное мероприятие "Организация общегородских культурно-массовых мероприятий"</t>
  </si>
  <si>
    <t>Подпрограмма "Организация общегородских культурно-массовых мероприятий в муниципальном образовании городское поселение "Город Малоярославец"</t>
  </si>
  <si>
    <t>Основное мероприятие "Организация и проведение мероприятий искусства и кинематографии"</t>
  </si>
  <si>
    <t>Подпрограмма "Организация и проведение мероприятий искусства и кинематографии в муниципальном образовании городское поселение "Город Малоярославец"</t>
  </si>
  <si>
    <t>Мероприятия по благоустройству городского поселения</t>
  </si>
  <si>
    <t>Основное мероприятие "Обеспечение безопасности жизнедеятельности населения"</t>
  </si>
  <si>
    <t>Реализация мероприятий в рамках муниципальной программы "Безопасный город" муниципального образования городское поселение "Город Малоярославец"</t>
  </si>
  <si>
    <t>НАЦИОНАЛЬНАЯ ЭКОНОМИКА</t>
  </si>
  <si>
    <t>Дорожное хозяйство (дорожные фонды)</t>
  </si>
  <si>
    <t>Муниципальная программа "Развитие дорожного хозяйства в муниципальном образовании городское поселение "Город Малоярославец" на 2014-2020 годы"</t>
  </si>
  <si>
    <t>Основное мероприятие "Развитие дорожного хозяйства"</t>
  </si>
  <si>
    <t>Реализация мероприятий в рамках муниципальной программы "Развитие дорожного хозяйства в муниципальном образовании городское поселение "Город Малоярославец"</t>
  </si>
  <si>
    <t>Муниципальная программа "Безопасный город" муниципального образования городское поселение "Город Малоярославец" на 2014-2020 годы"</t>
  </si>
  <si>
    <t>Другие вопросы в области национальной экономики</t>
  </si>
  <si>
    <t>Муниципальная программа "Управление муниципальным имуществом муниципального образования городское поселение "Город Малоярославец" на 2014-2020 годы"</t>
  </si>
  <si>
    <t>Основное мероприятие "Обеспечение эффективного использования и распоряжения муниципальным имуществом и земельными ресурсами"</t>
  </si>
  <si>
    <t>Реализация мероприятий в рамках муниципальной программы "Управление муниципальным имуществом муниципального образования городское поселение "Город Малоярославец"</t>
  </si>
  <si>
    <t>Муниципальная программа "Поддержка казачьих обществ в муниципальном образовании городское поселение "Город Малоярославец" на 2014-2020 годы"</t>
  </si>
  <si>
    <t>Основное мероприятие "Поддержка казачьих обществ в муниципальном образовании городское поселение "Город Малоярославец"</t>
  </si>
  <si>
    <t>Реализация мероприятий в рамках муниципальной программы "Поддержка казачьих обществ в муниципальном образовании городское поселение "Город Малоярославец"</t>
  </si>
  <si>
    <t>Уплата налогов, сборов и иных платежей</t>
  </si>
  <si>
    <t>Основное мероприятие "Управление резервным фондом для исполнения расходных обязательств"</t>
  </si>
  <si>
    <t>Резервный фонд Администрации муниципального образования "Город Малоярославец"</t>
  </si>
  <si>
    <t>Резервные средства</t>
  </si>
  <si>
    <t>Другие общегосударственные вопросы</t>
  </si>
  <si>
    <t>Основное мероприятие "Охрана общественного порядка"</t>
  </si>
  <si>
    <t>Основное мероприятие "Обеспечение деятельности Городской Думы муниципального образования городское поселение "Город Малоярославец"</t>
  </si>
  <si>
    <t>Центральный аппарат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</si>
  <si>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</si>
  <si>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</si>
  <si>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Обеспечение деятельности депутатов представительного органа муниципального образования городское поселение "Город Малоярославец"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</si>
  <si>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</si>
  <si>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Основное мероприятие "Обеспечение деятельности Администрации муниципального образования городское поселение "Город Малоярославец"</t>
  </si>
  <si>
    <t>Представительские расходы</t>
  </si>
  <si>
    <t>Глава местной администрации (исполнительно-распорядительного органа муниципального образования)</t>
  </si>
  <si>
    <t>Основное мероприятие "Обеспечение деятельности контрольно-счетной комиссии муниципального образования городское поселение "Город Малоярославец"</t>
  </si>
  <si>
    <t>Резервные фонды</t>
  </si>
  <si>
    <t>Охрана общественного порядка</t>
  </si>
  <si>
    <t>Муниципальная программа "Поддержка территориального общественного самоуправления в муниципальном образовании городское поселение "Город Малоярославец"</t>
  </si>
  <si>
    <t>Основное мероприятие "Организация и функционирование территориального общественного самоуправления на территории города"</t>
  </si>
  <si>
    <t>Реализация мероприятий в рамках муниципальной программы "Поддержка территориального общественного самоуправления в муниципальном образовании городское поселение "Город Малоярославец"</t>
  </si>
  <si>
    <t>Основное мероприятие "Выполнение других обязательств государства"</t>
  </si>
  <si>
    <t>Выполнение других обязательств государства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</si>
  <si>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</si>
  <si>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</si>
  <si>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Основное мероприятие "Обеспечение деятельности учреждений культурно-досугового типа"</t>
  </si>
  <si>
    <t>Подпрограмма "Деятельность учреждений культурно-досугового типа в муниципальном образовании городское поселение "Город Малоярославец"</t>
  </si>
  <si>
    <t>Расходы на выплаты персоналу казенных учреждений</t>
  </si>
  <si>
    <t>Расходы на обеспечение деятельности (оказание услуг) муниципальных казенных учреждений</t>
  </si>
  <si>
    <t>Основное мероприятие "Развитие общедоступных библиотек"</t>
  </si>
  <si>
    <t>Подпрограмма "Библиотечное обслуживание в муниципальном образовании городское поселение "Город Малоярославец"</t>
  </si>
  <si>
    <t>Основное мероприятие "Сохранение и развитие музейного дела"</t>
  </si>
  <si>
    <t>Подпрограмма "Развитие музеев в муниципальном образовании городское поселение "Город Малоярославец"</t>
  </si>
  <si>
    <t>Специальные расходы</t>
  </si>
  <si>
    <t>ОБЩЕГОСУДАРСТВЕННЫЕ ВОПРОСЫ</t>
  </si>
  <si>
    <t>Муниципальная программа "Создание условий для устойчивой работы муниципальных унитарных предприятий и бесперебойного обеспечения населения муниципального образования городское поселение  "Город Малоярославец" качественными коммунальными услугами"</t>
  </si>
  <si>
    <t>18 0 00 00000</t>
  </si>
  <si>
    <t xml:space="preserve">Основное мероприятие "Повышение качества и надежности обеспечения населения  муниципального образования городское поселение  "Город Малоярославец" коммунальными услугами"
</t>
  </si>
  <si>
    <t>18 0 01 00000</t>
  </si>
  <si>
    <t xml:space="preserve">Возмещение обоснованных убытков муниципальных унитарных предприятий
</t>
  </si>
  <si>
    <t>18 0 01 00770</t>
  </si>
  <si>
    <t>09 0 01 89110</t>
  </si>
  <si>
    <t>460</t>
  </si>
  <si>
    <t>Мероприятия, направленные на энергосбережение и повышение энергоэффективности в Калужской области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</si>
  <si>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</si>
  <si>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20 0 07 00000</t>
  </si>
  <si>
    <t>20 0 07 00530</t>
  </si>
  <si>
    <t>Основное мероприятие "Стимулирование руководителей исполнительно-распорядительных органов муниципальных образований в повышении эффективности деятельности органов местного самоуправления"</t>
  </si>
  <si>
    <t>Стимулирование руководителей исполнительно-распорядительных органов муниципальных образований области</t>
  </si>
  <si>
    <t>19 0 01 00150</t>
  </si>
  <si>
    <t>Средства, передаваемые для компенсации дополнительных расходов, возникших в результате решений, принятых органами власти другого уровня</t>
  </si>
  <si>
    <t>Муниципальная адресная программа "Переселение граждан из аварийного жилищного фонда в муниципальном образовании городское поселение "Город Малоярославец" Калужской области на 2013-2017 годы"</t>
  </si>
  <si>
    <t>05 0 01 00000</t>
  </si>
  <si>
    <t>05 0 01 09602</t>
  </si>
  <si>
    <t>19 0 01 04090</t>
  </si>
  <si>
    <t>Совершенствование и развитие сети автомобильных дорог</t>
  </si>
  <si>
    <t>Утвержденные бюджетные ассигнования на 2017 год Решением Городской Думы № 155 от 22.12.2016 года (в редакции Решений от 31.01.2017 № 161, от 20.04.2017 № 179, от 18.05.2017 № 189, от 28.09.2017 № 226, от 21.12.2017 № 265)</t>
  </si>
  <si>
    <t>11 1 02 00000</t>
  </si>
  <si>
    <t>11 1 02 00090</t>
  </si>
  <si>
    <t>Основное мероприятие "Обеспечение достижения показателей Указов Президента РФ в части повышения оплаты труда отдельных категорий работников бюджетной сферы учреждений культуры"</t>
  </si>
  <si>
    <t>Расходы на обеспечение финансовой устойчивости муниципального образования "Город Малоярославец"</t>
  </si>
  <si>
    <t>11 2 02 00000</t>
  </si>
  <si>
    <t>11 2 02 00090</t>
  </si>
  <si>
    <t>11 3 02 00000</t>
  </si>
  <si>
    <t>11 3 02 00090</t>
  </si>
  <si>
    <t>11 4 02 00000</t>
  </si>
  <si>
    <t>11 4 02 00090</t>
  </si>
  <si>
    <t xml:space="preserve"> от  25 января 2018 года №276      </t>
  </si>
</sst>
</file>

<file path=xl/styles.xml><?xml version="1.0" encoding="utf-8"?>
<styleSheet xmlns="http://schemas.openxmlformats.org/spreadsheetml/2006/main">
  <fonts count="44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 Cyr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Arial Cyr"/>
      <charset val="204"/>
    </font>
    <font>
      <sz val="10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</font>
    <font>
      <sz val="10"/>
      <color rgb="FF000000"/>
      <name val="Times New Roman"/>
      <family val="2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Arial"/>
      <family val="2"/>
    </font>
    <font>
      <sz val="11"/>
      <color rgb="FF000000"/>
      <name val="Times New Roman"/>
      <family val="2"/>
    </font>
    <font>
      <sz val="11"/>
      <name val="Calibri"/>
      <family val="2"/>
      <scheme val="minor"/>
    </font>
    <font>
      <sz val="10"/>
      <color rgb="FFFF0000"/>
      <name val="Arial Cyr"/>
      <charset val="204"/>
    </font>
    <font>
      <sz val="10"/>
      <name val="Times New Roman"/>
      <family val="2"/>
    </font>
    <font>
      <b/>
      <sz val="10"/>
      <name val="Times New Roman"/>
      <family val="2"/>
    </font>
    <font>
      <b/>
      <sz val="8"/>
      <name val="Times New Roman"/>
      <family val="1"/>
      <charset val="204"/>
    </font>
  </fonts>
  <fills count="3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CCCCC"/>
      </patternFill>
    </fill>
    <fill>
      <patternFill patternType="solid">
        <fgColor rgb="FFCCFFFF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92">
    <xf numFmtId="0" fontId="0" fillId="0" borderId="0"/>
    <xf numFmtId="0" fontId="12" fillId="2" borderId="0"/>
    <xf numFmtId="0" fontId="3" fillId="2" borderId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12" applyNumberFormat="0" applyAlignment="0" applyProtection="0"/>
    <xf numFmtId="0" fontId="21" fillId="8" borderId="13" applyNumberFormat="0" applyAlignment="0" applyProtection="0"/>
    <xf numFmtId="0" fontId="22" fillId="8" borderId="12" applyNumberFormat="0" applyAlignment="0" applyProtection="0"/>
    <xf numFmtId="0" fontId="23" fillId="0" borderId="14" applyNumberFormat="0" applyFill="0" applyAlignment="0" applyProtection="0"/>
    <xf numFmtId="0" fontId="24" fillId="9" borderId="15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7" applyNumberFormat="0" applyFill="0" applyAlignment="0" applyProtection="0"/>
    <xf numFmtId="0" fontId="28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8" fillId="34" borderId="0" applyNumberFormat="0" applyBorder="0" applyAlignment="0" applyProtection="0"/>
    <xf numFmtId="0" fontId="3" fillId="2" borderId="0"/>
    <xf numFmtId="0" fontId="2" fillId="10" borderId="16" applyNumberFormat="0" applyFont="0" applyAlignment="0" applyProtection="0"/>
    <xf numFmtId="0" fontId="31" fillId="2" borderId="0"/>
    <xf numFmtId="0" fontId="1" fillId="10" borderId="16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3" fillId="0" borderId="0"/>
    <xf numFmtId="0" fontId="34" fillId="0" borderId="0">
      <alignment horizontal="left" vertical="top" wrapText="1"/>
    </xf>
    <xf numFmtId="0" fontId="35" fillId="0" borderId="0">
      <alignment horizontal="center" wrapText="1"/>
    </xf>
    <xf numFmtId="0" fontId="35" fillId="0" borderId="0">
      <alignment horizontal="center"/>
    </xf>
    <xf numFmtId="0" fontId="34" fillId="0" borderId="0">
      <alignment wrapText="1"/>
    </xf>
    <xf numFmtId="0" fontId="34" fillId="0" borderId="0">
      <alignment horizontal="right"/>
    </xf>
    <xf numFmtId="0" fontId="36" fillId="0" borderId="7">
      <alignment horizontal="center" vertical="center" wrapText="1"/>
    </xf>
    <xf numFmtId="0" fontId="34" fillId="0" borderId="7">
      <alignment horizontal="center" vertical="center" shrinkToFit="1"/>
    </xf>
    <xf numFmtId="49" fontId="36" fillId="0" borderId="7">
      <alignment horizontal="left" vertical="top" wrapText="1"/>
    </xf>
    <xf numFmtId="49" fontId="34" fillId="0" borderId="7">
      <alignment horizontal="left" vertical="top" wrapText="1"/>
    </xf>
    <xf numFmtId="0" fontId="36" fillId="0" borderId="7">
      <alignment horizontal="left"/>
    </xf>
    <xf numFmtId="0" fontId="34" fillId="0" borderId="18"/>
    <xf numFmtId="0" fontId="34" fillId="0" borderId="0">
      <alignment horizontal="left" wrapText="1"/>
    </xf>
    <xf numFmtId="49" fontId="36" fillId="0" borderId="7">
      <alignment horizontal="center" vertical="top" wrapText="1"/>
    </xf>
    <xf numFmtId="49" fontId="34" fillId="0" borderId="7">
      <alignment horizontal="center" vertical="top" wrapText="1"/>
    </xf>
    <xf numFmtId="4" fontId="36" fillId="35" borderId="7">
      <alignment horizontal="right" vertical="top" shrinkToFit="1"/>
    </xf>
    <xf numFmtId="4" fontId="34" fillId="35" borderId="7">
      <alignment horizontal="right" vertical="top" shrinkToFit="1"/>
    </xf>
    <xf numFmtId="4" fontId="36" fillId="36" borderId="7">
      <alignment horizontal="right" vertical="top" shrinkToFit="1"/>
    </xf>
    <xf numFmtId="0" fontId="34" fillId="0" borderId="0"/>
    <xf numFmtId="0" fontId="35" fillId="0" borderId="0">
      <alignment horizontal="center"/>
    </xf>
    <xf numFmtId="0" fontId="34" fillId="0" borderId="0">
      <alignment wrapText="1"/>
    </xf>
    <xf numFmtId="0" fontId="34" fillId="0" borderId="0">
      <alignment horizontal="right"/>
    </xf>
    <xf numFmtId="0" fontId="34" fillId="0" borderId="19"/>
    <xf numFmtId="0" fontId="39" fillId="0" borderId="0"/>
    <xf numFmtId="0" fontId="39" fillId="0" borderId="0"/>
    <xf numFmtId="0" fontId="37" fillId="0" borderId="0"/>
    <xf numFmtId="0" fontId="37" fillId="0" borderId="0"/>
    <xf numFmtId="0" fontId="39" fillId="0" borderId="0"/>
    <xf numFmtId="0" fontId="38" fillId="37" borderId="0">
      <alignment horizontal="left"/>
      <protection locked="0"/>
    </xf>
    <xf numFmtId="0" fontId="38" fillId="37" borderId="20">
      <alignment horizontal="left"/>
      <protection locked="0"/>
    </xf>
    <xf numFmtId="0" fontId="38" fillId="37" borderId="21">
      <alignment horizontal="left"/>
      <protection locked="0"/>
    </xf>
    <xf numFmtId="0" fontId="38" fillId="37" borderId="18">
      <alignment horizontal="left"/>
      <protection locked="0"/>
    </xf>
    <xf numFmtId="0" fontId="3" fillId="2" borderId="0"/>
  </cellStyleXfs>
  <cellXfs count="104">
    <xf numFmtId="0" fontId="0" fillId="0" borderId="0" xfId="0"/>
    <xf numFmtId="0" fontId="8" fillId="3" borderId="2" xfId="0" applyFont="1" applyFill="1" applyBorder="1" applyAlignment="1">
      <alignment horizontal="center" vertical="center" shrinkToFit="1"/>
    </xf>
    <xf numFmtId="0" fontId="8" fillId="3" borderId="3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horizontal="center"/>
    </xf>
    <xf numFmtId="0" fontId="10" fillId="0" borderId="0" xfId="0" applyFont="1" applyFill="1" applyAlignment="1">
      <alignment horizontal="right" vertical="center"/>
    </xf>
    <xf numFmtId="0" fontId="6" fillId="3" borderId="6" xfId="2" applyFont="1" applyFill="1" applyBorder="1" applyAlignment="1"/>
    <xf numFmtId="0" fontId="6" fillId="3" borderId="6" xfId="2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 vertical="center" wrapText="1"/>
    </xf>
    <xf numFmtId="4" fontId="10" fillId="0" borderId="4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7" fillId="3" borderId="1" xfId="2" applyFont="1" applyFill="1" applyBorder="1" applyAlignment="1">
      <alignment horizontal="center" vertical="center" wrapText="1"/>
    </xf>
    <xf numFmtId="0" fontId="7" fillId="3" borderId="5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9" fillId="0" borderId="0" xfId="0" applyFont="1" applyFill="1" applyAlignment="1">
      <alignment horizontal="right"/>
    </xf>
    <xf numFmtId="49" fontId="34" fillId="0" borderId="7" xfId="73" applyNumberFormat="1" applyProtection="1">
      <alignment horizontal="center" vertical="top" wrapText="1"/>
    </xf>
    <xf numFmtId="49" fontId="29" fillId="0" borderId="7" xfId="73" applyNumberFormat="1" applyFont="1" applyProtection="1">
      <alignment horizontal="center" vertical="top" wrapText="1"/>
    </xf>
    <xf numFmtId="49" fontId="34" fillId="0" borderId="7" xfId="68" applyNumberFormat="1" applyProtection="1">
      <alignment horizontal="left" vertical="top" wrapText="1"/>
    </xf>
    <xf numFmtId="4" fontId="30" fillId="35" borderId="8" xfId="75" applyNumberFormat="1" applyFont="1" applyBorder="1" applyAlignment="1" applyProtection="1">
      <alignment horizontal="right" vertical="top" shrinkToFit="1"/>
    </xf>
    <xf numFmtId="4" fontId="0" fillId="0" borderId="0" xfId="0" applyNumberFormat="1"/>
    <xf numFmtId="49" fontId="29" fillId="0" borderId="7" xfId="67" applyNumberFormat="1" applyFont="1" applyProtection="1">
      <alignment horizontal="left" vertical="top" wrapText="1"/>
    </xf>
    <xf numFmtId="49" fontId="29" fillId="0" borderId="7" xfId="72" applyNumberFormat="1" applyFont="1" applyProtection="1">
      <alignment horizontal="center" vertical="top" wrapText="1"/>
    </xf>
    <xf numFmtId="4" fontId="9" fillId="0" borderId="4" xfId="0" applyNumberFormat="1" applyFont="1" applyBorder="1" applyAlignment="1">
      <alignment vertical="top"/>
    </xf>
    <xf numFmtId="49" fontId="29" fillId="0" borderId="7" xfId="68" applyNumberFormat="1" applyFont="1" applyProtection="1">
      <alignment horizontal="left" vertical="top" wrapText="1"/>
    </xf>
    <xf numFmtId="4" fontId="30" fillId="35" borderId="4" xfId="75" applyNumberFormat="1" applyFont="1" applyBorder="1" applyAlignment="1" applyProtection="1">
      <alignment horizontal="right" vertical="top" shrinkToFit="1"/>
    </xf>
    <xf numFmtId="0" fontId="9" fillId="0" borderId="0" xfId="0" applyFont="1" applyAlignment="1">
      <alignment horizontal="center" wrapText="1"/>
    </xf>
    <xf numFmtId="11" fontId="29" fillId="0" borderId="7" xfId="68" applyNumberFormat="1" applyFont="1" applyProtection="1">
      <alignment horizontal="left" vertical="top" wrapText="1"/>
    </xf>
    <xf numFmtId="4" fontId="30" fillId="35" borderId="22" xfId="75" applyNumberFormat="1" applyFont="1" applyBorder="1" applyAlignment="1" applyProtection="1">
      <alignment horizontal="right" vertical="top" shrinkToFit="1"/>
    </xf>
    <xf numFmtId="4" fontId="9" fillId="0" borderId="23" xfId="0" applyNumberFormat="1" applyFont="1" applyBorder="1" applyAlignment="1">
      <alignment vertical="top"/>
    </xf>
    <xf numFmtId="4" fontId="29" fillId="35" borderId="4" xfId="75" applyNumberFormat="1" applyFont="1" applyBorder="1" applyAlignment="1" applyProtection="1">
      <alignment horizontal="right" vertical="top" shrinkToFit="1"/>
    </xf>
    <xf numFmtId="49" fontId="29" fillId="0" borderId="7" xfId="68" applyNumberFormat="1" applyFont="1" applyFill="1" applyProtection="1">
      <alignment horizontal="left" vertical="top" wrapText="1"/>
    </xf>
    <xf numFmtId="49" fontId="29" fillId="0" borderId="7" xfId="73" applyNumberFormat="1" applyFont="1" applyFill="1" applyProtection="1">
      <alignment horizontal="center" vertical="top" wrapText="1"/>
    </xf>
    <xf numFmtId="49" fontId="34" fillId="0" borderId="7" xfId="68" applyNumberFormat="1" applyFill="1" applyProtection="1">
      <alignment horizontal="left" vertical="top" wrapText="1"/>
    </xf>
    <xf numFmtId="49" fontId="34" fillId="0" borderId="7" xfId="73" applyNumberFormat="1" applyFill="1" applyProtection="1">
      <alignment horizontal="center" vertical="top" wrapText="1"/>
    </xf>
    <xf numFmtId="49" fontId="29" fillId="0" borderId="8" xfId="73" applyNumberFormat="1" applyFont="1" applyFill="1" applyBorder="1" applyProtection="1">
      <alignment horizontal="center" vertical="top" wrapText="1"/>
    </xf>
    <xf numFmtId="49" fontId="34" fillId="0" borderId="8" xfId="73" applyNumberFormat="1" applyFill="1" applyBorder="1" applyProtection="1">
      <alignment horizontal="center" vertical="top" wrapText="1"/>
    </xf>
    <xf numFmtId="11" fontId="29" fillId="2" borderId="7" xfId="0" applyNumberFormat="1" applyFont="1" applyFill="1" applyBorder="1" applyAlignment="1">
      <alignment horizontal="left" vertical="top" wrapText="1"/>
    </xf>
    <xf numFmtId="49" fontId="29" fillId="2" borderId="7" xfId="0" applyNumberFormat="1" applyFont="1" applyFill="1" applyBorder="1" applyAlignment="1">
      <alignment horizontal="center" vertical="top" wrapText="1"/>
    </xf>
    <xf numFmtId="49" fontId="29" fillId="0" borderId="7" xfId="73" applyNumberFormat="1" applyFont="1" applyProtection="1">
      <alignment horizontal="center" vertical="top" wrapText="1"/>
      <protection locked="0"/>
    </xf>
    <xf numFmtId="49" fontId="34" fillId="0" borderId="7" xfId="73" applyNumberFormat="1" applyProtection="1">
      <alignment horizontal="center" vertical="top" wrapText="1"/>
      <protection locked="0"/>
    </xf>
    <xf numFmtId="49" fontId="29" fillId="2" borderId="7" xfId="0" applyNumberFormat="1" applyFont="1" applyFill="1" applyBorder="1" applyAlignment="1">
      <alignment horizontal="left" vertical="top" wrapText="1"/>
    </xf>
    <xf numFmtId="49" fontId="30" fillId="2" borderId="7" xfId="0" applyNumberFormat="1" applyFont="1" applyFill="1" applyBorder="1" applyAlignment="1">
      <alignment horizontal="left" vertical="top" wrapText="1"/>
    </xf>
    <xf numFmtId="49" fontId="30" fillId="2" borderId="7" xfId="0" applyNumberFormat="1" applyFont="1" applyFill="1" applyBorder="1" applyAlignment="1">
      <alignment horizontal="center" vertical="top" wrapText="1"/>
    </xf>
    <xf numFmtId="49" fontId="30" fillId="0" borderId="7" xfId="73" applyNumberFormat="1" applyFont="1" applyProtection="1">
      <alignment horizontal="center" vertical="top" wrapText="1"/>
      <protection locked="0"/>
    </xf>
    <xf numFmtId="4" fontId="29" fillId="0" borderId="4" xfId="75" applyNumberFormat="1" applyFont="1" applyFill="1" applyBorder="1" applyAlignment="1" applyProtection="1">
      <alignment horizontal="right" vertical="top" shrinkToFit="1"/>
    </xf>
    <xf numFmtId="4" fontId="32" fillId="38" borderId="4" xfId="0" applyNumberFormat="1" applyFont="1" applyFill="1" applyBorder="1" applyAlignment="1">
      <alignment vertical="top"/>
    </xf>
    <xf numFmtId="4" fontId="30" fillId="38" borderId="4" xfId="75" applyNumberFormat="1" applyFont="1" applyFill="1" applyBorder="1" applyAlignment="1" applyProtection="1">
      <alignment horizontal="right" vertical="top" shrinkToFit="1"/>
    </xf>
    <xf numFmtId="4" fontId="30" fillId="35" borderId="23" xfId="75" applyNumberFormat="1" applyFont="1" applyBorder="1" applyAlignment="1" applyProtection="1">
      <alignment horizontal="right" vertical="top" shrinkToFit="1"/>
    </xf>
    <xf numFmtId="11" fontId="34" fillId="0" borderId="7" xfId="68" applyNumberFormat="1" applyProtection="1">
      <alignment horizontal="left" vertical="top" wrapText="1"/>
    </xf>
    <xf numFmtId="4" fontId="29" fillId="0" borderId="23" xfId="75" applyNumberFormat="1" applyFont="1" applyFill="1" applyBorder="1" applyAlignment="1" applyProtection="1">
      <alignment horizontal="right" vertical="top" shrinkToFit="1"/>
    </xf>
    <xf numFmtId="49" fontId="34" fillId="0" borderId="8" xfId="73" applyNumberFormat="1" applyBorder="1" applyProtection="1">
      <alignment horizontal="center" vertical="top" wrapText="1"/>
    </xf>
    <xf numFmtId="49" fontId="29" fillId="0" borderId="8" xfId="73" applyNumberFormat="1" applyFont="1" applyBorder="1" applyProtection="1">
      <alignment horizontal="center" vertical="top" wrapText="1"/>
    </xf>
    <xf numFmtId="49" fontId="34" fillId="0" borderId="24" xfId="68" applyNumberFormat="1" applyBorder="1" applyProtection="1">
      <alignment horizontal="left" vertical="top" wrapText="1"/>
    </xf>
    <xf numFmtId="49" fontId="34" fillId="0" borderId="24" xfId="73" applyNumberFormat="1" applyBorder="1" applyProtection="1">
      <alignment horizontal="center" vertical="top" wrapText="1"/>
    </xf>
    <xf numFmtId="4" fontId="30" fillId="35" borderId="25" xfId="75" applyNumberFormat="1" applyFont="1" applyBorder="1" applyAlignment="1" applyProtection="1">
      <alignment horizontal="right" vertical="top" shrinkToFit="1"/>
    </xf>
    <xf numFmtId="49" fontId="34" fillId="0" borderId="26" xfId="68" applyNumberFormat="1" applyBorder="1" applyProtection="1">
      <alignment horizontal="left" vertical="top" wrapText="1"/>
    </xf>
    <xf numFmtId="49" fontId="34" fillId="0" borderId="26" xfId="73" applyNumberFormat="1" applyBorder="1" applyProtection="1">
      <alignment horizontal="center" vertical="top" wrapText="1"/>
    </xf>
    <xf numFmtId="49" fontId="29" fillId="0" borderId="4" xfId="68" applyNumberFormat="1" applyFont="1" applyBorder="1" applyProtection="1">
      <alignment horizontal="left" vertical="top" wrapText="1"/>
    </xf>
    <xf numFmtId="49" fontId="29" fillId="0" borderId="4" xfId="73" applyNumberFormat="1" applyFont="1" applyBorder="1" applyProtection="1">
      <alignment horizontal="center" vertical="top" wrapText="1"/>
    </xf>
    <xf numFmtId="49" fontId="34" fillId="0" borderId="27" xfId="73" applyNumberFormat="1" applyBorder="1" applyProtection="1">
      <alignment horizontal="center" vertical="top" wrapText="1"/>
    </xf>
    <xf numFmtId="49" fontId="9" fillId="0" borderId="7" xfId="68" applyNumberFormat="1" applyFont="1" applyProtection="1">
      <alignment horizontal="left" vertical="top" wrapText="1"/>
    </xf>
    <xf numFmtId="49" fontId="9" fillId="0" borderId="7" xfId="73" applyNumberFormat="1" applyFont="1" applyProtection="1">
      <alignment horizontal="center" vertical="top" wrapText="1"/>
    </xf>
    <xf numFmtId="4" fontId="9" fillId="0" borderId="4" xfId="75" applyNumberFormat="1" applyFont="1" applyFill="1" applyBorder="1" applyAlignment="1" applyProtection="1">
      <alignment horizontal="right" vertical="top" shrinkToFit="1"/>
    </xf>
    <xf numFmtId="4" fontId="32" fillId="0" borderId="4" xfId="75" applyNumberFormat="1" applyFont="1" applyFill="1" applyBorder="1" applyAlignment="1" applyProtection="1">
      <alignment horizontal="right" vertical="top" shrinkToFit="1"/>
    </xf>
    <xf numFmtId="49" fontId="32" fillId="0" borderId="7" xfId="68" applyNumberFormat="1" applyFont="1" applyProtection="1">
      <alignment horizontal="left" vertical="top" wrapText="1"/>
    </xf>
    <xf numFmtId="49" fontId="32" fillId="0" borderId="7" xfId="73" applyNumberFormat="1" applyFont="1" applyProtection="1">
      <alignment horizontal="center" vertical="top" wrapText="1"/>
    </xf>
    <xf numFmtId="49" fontId="32" fillId="0" borderId="8" xfId="73" applyNumberFormat="1" applyFont="1" applyBorder="1" applyProtection="1">
      <alignment horizontal="center" vertical="top" wrapText="1"/>
    </xf>
    <xf numFmtId="4" fontId="32" fillId="35" borderId="4" xfId="75" applyNumberFormat="1" applyFont="1" applyBorder="1" applyAlignment="1" applyProtection="1">
      <alignment horizontal="right" vertical="top" shrinkToFit="1"/>
    </xf>
    <xf numFmtId="4" fontId="0" fillId="0" borderId="0" xfId="0" applyNumberFormat="1" applyFill="1"/>
    <xf numFmtId="0" fontId="0" fillId="0" borderId="0" xfId="0" applyAlignment="1">
      <alignment wrapText="1"/>
    </xf>
    <xf numFmtId="4" fontId="32" fillId="0" borderId="4" xfId="0" applyNumberFormat="1" applyFont="1" applyBorder="1" applyAlignment="1">
      <alignment vertical="top"/>
    </xf>
    <xf numFmtId="4" fontId="29" fillId="35" borderId="22" xfId="75" applyNumberFormat="1" applyFont="1" applyBorder="1" applyAlignment="1" applyProtection="1">
      <alignment horizontal="right" vertical="top" shrinkToFit="1"/>
    </xf>
    <xf numFmtId="4" fontId="40" fillId="0" borderId="0" xfId="0" applyNumberFormat="1" applyFont="1"/>
    <xf numFmtId="0" fontId="40" fillId="0" borderId="0" xfId="0" applyFont="1"/>
    <xf numFmtId="49" fontId="41" fillId="0" borderId="7" xfId="68" applyNumberFormat="1" applyFont="1" applyProtection="1">
      <alignment horizontal="left" vertical="top" wrapText="1"/>
    </xf>
    <xf numFmtId="49" fontId="41" fillId="0" borderId="7" xfId="73" applyNumberFormat="1" applyFont="1" applyProtection="1">
      <alignment horizontal="center" vertical="top" wrapText="1"/>
    </xf>
    <xf numFmtId="4" fontId="41" fillId="35" borderId="22" xfId="75" applyNumberFormat="1" applyFont="1" applyBorder="1" applyAlignment="1" applyProtection="1">
      <alignment horizontal="right" vertical="top" shrinkToFit="1"/>
    </xf>
    <xf numFmtId="4" fontId="41" fillId="35" borderId="4" xfId="75" applyNumberFormat="1" applyFont="1" applyBorder="1" applyAlignment="1" applyProtection="1">
      <alignment horizontal="right" vertical="top" shrinkToFit="1"/>
    </xf>
    <xf numFmtId="49" fontId="42" fillId="0" borderId="7" xfId="68" applyNumberFormat="1" applyFont="1" applyProtection="1">
      <alignment horizontal="left" vertical="top" wrapText="1"/>
    </xf>
    <xf numFmtId="49" fontId="42" fillId="0" borderId="7" xfId="73" applyNumberFormat="1" applyFont="1" applyProtection="1">
      <alignment horizontal="center" vertical="top" wrapText="1"/>
    </xf>
    <xf numFmtId="4" fontId="42" fillId="0" borderId="4" xfId="75" applyNumberFormat="1" applyFont="1" applyFill="1" applyBorder="1" applyAlignment="1" applyProtection="1">
      <alignment horizontal="right" vertical="top" shrinkToFit="1"/>
    </xf>
    <xf numFmtId="4" fontId="41" fillId="0" borderId="4" xfId="75" applyNumberFormat="1" applyFont="1" applyFill="1" applyBorder="1" applyAlignment="1" applyProtection="1">
      <alignment horizontal="right" vertical="top" shrinkToFit="1"/>
    </xf>
    <xf numFmtId="49" fontId="41" fillId="0" borderId="8" xfId="73" applyNumberFormat="1" applyFont="1" applyBorder="1" applyProtection="1">
      <alignment horizontal="center" vertical="top" wrapText="1"/>
    </xf>
    <xf numFmtId="49" fontId="42" fillId="0" borderId="7" xfId="68" applyNumberFormat="1" applyFont="1" applyFill="1" applyProtection="1">
      <alignment horizontal="left" vertical="top" wrapText="1"/>
    </xf>
    <xf numFmtId="49" fontId="42" fillId="0" borderId="7" xfId="73" applyNumberFormat="1" applyFont="1" applyFill="1" applyProtection="1">
      <alignment horizontal="center" vertical="top" wrapText="1"/>
    </xf>
    <xf numFmtId="4" fontId="42" fillId="0" borderId="4" xfId="0" applyNumberFormat="1" applyFont="1" applyBorder="1" applyAlignment="1">
      <alignment vertical="top"/>
    </xf>
    <xf numFmtId="49" fontId="41" fillId="0" borderId="7" xfId="68" applyNumberFormat="1" applyFont="1" applyFill="1" applyProtection="1">
      <alignment horizontal="left" vertical="top" wrapText="1"/>
    </xf>
    <xf numFmtId="49" fontId="41" fillId="0" borderId="7" xfId="73" applyNumberFormat="1" applyFont="1" applyFill="1" applyProtection="1">
      <alignment horizontal="center" vertical="top" wrapText="1"/>
    </xf>
    <xf numFmtId="49" fontId="41" fillId="0" borderId="8" xfId="73" applyNumberFormat="1" applyFont="1" applyFill="1" applyBorder="1" applyProtection="1">
      <alignment horizontal="center" vertical="top" wrapText="1"/>
    </xf>
    <xf numFmtId="4" fontId="41" fillId="0" borderId="4" xfId="0" applyNumberFormat="1" applyFont="1" applyBorder="1" applyAlignment="1">
      <alignment vertical="top"/>
    </xf>
    <xf numFmtId="4" fontId="41" fillId="35" borderId="8" xfId="75" applyNumberFormat="1" applyFont="1" applyBorder="1" applyAlignment="1" applyProtection="1">
      <alignment horizontal="right" vertical="top" shrinkToFit="1"/>
    </xf>
    <xf numFmtId="4" fontId="43" fillId="0" borderId="4" xfId="0" applyNumberFormat="1" applyFont="1" applyFill="1" applyBorder="1" applyAlignment="1">
      <alignment horizontal="center" vertical="center" wrapText="1"/>
    </xf>
    <xf numFmtId="49" fontId="30" fillId="0" borderId="4" xfId="73" applyNumberFormat="1" applyFont="1" applyBorder="1" applyProtection="1">
      <alignment horizontal="center" vertical="top" wrapText="1"/>
    </xf>
    <xf numFmtId="49" fontId="34" fillId="0" borderId="7" xfId="68" applyProtection="1">
      <alignment horizontal="left" vertical="top" wrapText="1"/>
    </xf>
    <xf numFmtId="49" fontId="29" fillId="0" borderId="7" xfId="68" applyFont="1" applyProtection="1">
      <alignment horizontal="left" vertical="top" wrapText="1"/>
    </xf>
    <xf numFmtId="49" fontId="34" fillId="0" borderId="7" xfId="73" applyProtection="1">
      <alignment horizontal="center" vertical="top" wrapText="1"/>
    </xf>
    <xf numFmtId="49" fontId="30" fillId="0" borderId="7" xfId="73" applyNumberFormat="1" applyFont="1" applyProtection="1">
      <alignment horizontal="center" vertical="top" wrapText="1"/>
    </xf>
    <xf numFmtId="49" fontId="29" fillId="0" borderId="7" xfId="73" applyFont="1" applyProtection="1">
      <alignment horizontal="center" vertical="top" wrapText="1"/>
    </xf>
    <xf numFmtId="49" fontId="30" fillId="0" borderId="7" xfId="68" applyFont="1" applyProtection="1">
      <alignment horizontal="left" vertical="top" wrapText="1"/>
    </xf>
    <xf numFmtId="49" fontId="34" fillId="0" borderId="26" xfId="68" applyBorder="1" applyProtection="1">
      <alignment horizontal="left" vertical="top" wrapText="1"/>
    </xf>
    <xf numFmtId="49" fontId="29" fillId="0" borderId="4" xfId="68" applyFont="1" applyBorder="1" applyProtection="1">
      <alignment horizontal="left" vertical="top" wrapText="1"/>
    </xf>
    <xf numFmtId="49" fontId="29" fillId="0" borderId="24" xfId="73" applyNumberFormat="1" applyFont="1" applyBorder="1" applyProtection="1">
      <alignment horizontal="center" vertical="top" wrapText="1"/>
    </xf>
    <xf numFmtId="49" fontId="34" fillId="0" borderId="8" xfId="73" applyBorder="1" applyProtection="1">
      <alignment horizontal="center" vertical="top" wrapText="1"/>
    </xf>
    <xf numFmtId="49" fontId="29" fillId="0" borderId="8" xfId="73" applyFont="1" applyBorder="1" applyProtection="1">
      <alignment horizontal="center" vertical="top" wrapText="1"/>
    </xf>
    <xf numFmtId="0" fontId="5" fillId="3" borderId="0" xfId="2" applyFont="1" applyFill="1" applyAlignment="1">
      <alignment horizontal="center" vertical="center" wrapText="1"/>
    </xf>
  </cellXfs>
  <cellStyles count="92">
    <cellStyle name="20% - Акцент1" xfId="20" builtinId="30" customBuiltin="1"/>
    <cellStyle name="20% - Акцент1 2" xfId="47"/>
    <cellStyle name="20% - Акцент2" xfId="24" builtinId="34" customBuiltin="1"/>
    <cellStyle name="20% - Акцент2 2" xfId="49"/>
    <cellStyle name="20% - Акцент3" xfId="28" builtinId="38" customBuiltin="1"/>
    <cellStyle name="20% - Акцент3 2" xfId="51"/>
    <cellStyle name="20% - Акцент4" xfId="32" builtinId="42" customBuiltin="1"/>
    <cellStyle name="20% - Акцент4 2" xfId="53"/>
    <cellStyle name="20% - Акцент5" xfId="36" builtinId="46" customBuiltin="1"/>
    <cellStyle name="20% - Акцент5 2" xfId="55"/>
    <cellStyle name="20% - Акцент6" xfId="40" builtinId="50" customBuiltin="1"/>
    <cellStyle name="20% - Акцент6 2" xfId="57"/>
    <cellStyle name="40% - Акцент1" xfId="21" builtinId="31" customBuiltin="1"/>
    <cellStyle name="40% - Акцент1 2" xfId="48"/>
    <cellStyle name="40% - Акцент2" xfId="25" builtinId="35" customBuiltin="1"/>
    <cellStyle name="40% - Акцент2 2" xfId="50"/>
    <cellStyle name="40% - Акцент3" xfId="29" builtinId="39" customBuiltin="1"/>
    <cellStyle name="40% - Акцент3 2" xfId="52"/>
    <cellStyle name="40% - Акцент4" xfId="33" builtinId="43" customBuiltin="1"/>
    <cellStyle name="40% - Акцент4 2" xfId="54"/>
    <cellStyle name="40% - Акцент5" xfId="37" builtinId="47" customBuiltin="1"/>
    <cellStyle name="40% - Акцент5 2" xfId="56"/>
    <cellStyle name="40% - Акцент6" xfId="41" builtinId="51" customBuiltin="1"/>
    <cellStyle name="40% - Акцент6 2" xfId="58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br" xfId="82"/>
    <cellStyle name="col" xfId="83"/>
    <cellStyle name="style0" xfId="84"/>
    <cellStyle name="td" xfId="85"/>
    <cellStyle name="tr" xfId="86"/>
    <cellStyle name="xl21" xfId="87"/>
    <cellStyle name="xl22" xfId="60"/>
    <cellStyle name="xl23" xfId="61"/>
    <cellStyle name="xl24" xfId="62"/>
    <cellStyle name="xl25" xfId="63"/>
    <cellStyle name="xl26" xfId="64"/>
    <cellStyle name="xl27" xfId="88"/>
    <cellStyle name="xl28" xfId="65"/>
    <cellStyle name="xl29" xfId="66"/>
    <cellStyle name="xl30" xfId="89"/>
    <cellStyle name="xl31" xfId="67"/>
    <cellStyle name="xl32" xfId="68"/>
    <cellStyle name="xl33" xfId="90"/>
    <cellStyle name="xl34" xfId="69"/>
    <cellStyle name="xl35" xfId="70"/>
    <cellStyle name="xl36" xfId="71"/>
    <cellStyle name="xl37" xfId="72"/>
    <cellStyle name="xl38" xfId="73"/>
    <cellStyle name="xl39" xfId="74"/>
    <cellStyle name="xl40" xfId="75"/>
    <cellStyle name="xl41" xfId="76"/>
    <cellStyle name="xl42" xfId="77"/>
    <cellStyle name="xl43" xfId="78"/>
    <cellStyle name="xl44" xfId="79"/>
    <cellStyle name="xl45" xfId="80"/>
    <cellStyle name="xl46" xfId="8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8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1"/>
    <cellStyle name="Обычный 3" xfId="43"/>
    <cellStyle name="Обычный 4" xfId="45"/>
    <cellStyle name="Обычный 5" xfId="59"/>
    <cellStyle name="Обычный 7" xfId="91"/>
    <cellStyle name="Обычный_Лист1" xfId="2"/>
    <cellStyle name="Плохой" xfId="9" builtinId="27" customBuiltin="1"/>
    <cellStyle name="Пояснение" xfId="17" builtinId="53" customBuiltin="1"/>
    <cellStyle name="Примечание 2" xfId="44"/>
    <cellStyle name="Примечание 3" xfId="46"/>
    <cellStyle name="Связанная ячейка" xfId="14" builtinId="24" customBuiltin="1"/>
    <cellStyle name="Текст предупреждения" xfId="16" builtinId="11" customBuiltin="1"/>
    <cellStyle name="Хороший" xfId="8" builtinId="26" customBuiltin="1"/>
  </cellStyles>
  <dxfs count="0"/>
  <tableStyles count="0"/>
  <colors>
    <mruColors>
      <color rgb="FFCCFFFF"/>
      <color rgb="FFCCE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41"/>
  <sheetViews>
    <sheetView tabSelected="1" zoomScale="120" zoomScaleNormal="120" workbookViewId="0">
      <selection activeCell="I13" sqref="I13"/>
    </sheetView>
  </sheetViews>
  <sheetFormatPr defaultRowHeight="12.75"/>
  <cols>
    <col min="1" max="1" width="43.7109375" customWidth="1"/>
    <col min="2" max="2" width="5.28515625" customWidth="1"/>
    <col min="3" max="3" width="7.7109375" customWidth="1"/>
    <col min="4" max="4" width="13" customWidth="1"/>
    <col min="5" max="5" width="8.42578125" customWidth="1"/>
    <col min="6" max="6" width="13.28515625" customWidth="1"/>
    <col min="7" max="8" width="13.140625" customWidth="1"/>
    <col min="9" max="9" width="19.85546875" customWidth="1"/>
    <col min="10" max="10" width="15.5703125" customWidth="1"/>
  </cols>
  <sheetData>
    <row r="1" spans="1:10" ht="14.45" customHeight="1">
      <c r="H1" s="12" t="s">
        <v>130</v>
      </c>
    </row>
    <row r="2" spans="1:10" ht="14.45" customHeight="1">
      <c r="H2" s="12" t="s">
        <v>54</v>
      </c>
    </row>
    <row r="3" spans="1:10" ht="14.45" customHeight="1">
      <c r="H3" s="12" t="s">
        <v>55</v>
      </c>
    </row>
    <row r="4" spans="1:10" ht="14.45" customHeight="1">
      <c r="H4" s="12" t="s">
        <v>56</v>
      </c>
    </row>
    <row r="5" spans="1:10" ht="14.45" customHeight="1">
      <c r="H5" s="12" t="s">
        <v>57</v>
      </c>
    </row>
    <row r="6" spans="1:10" ht="14.45" customHeight="1">
      <c r="H6" s="12" t="s">
        <v>134</v>
      </c>
    </row>
    <row r="7" spans="1:10" ht="14.45" customHeight="1">
      <c r="H7" s="12" t="s">
        <v>159</v>
      </c>
      <c r="J7" s="24"/>
    </row>
    <row r="8" spans="1:10" ht="14.45" customHeight="1">
      <c r="H8" s="13" t="s">
        <v>327</v>
      </c>
    </row>
    <row r="9" spans="1:10">
      <c r="H9" s="9"/>
    </row>
    <row r="10" spans="1:10" ht="15.75" customHeight="1">
      <c r="H10" s="4" t="s">
        <v>58</v>
      </c>
    </row>
    <row r="11" spans="1:10" ht="39" customHeight="1">
      <c r="A11" s="103" t="s">
        <v>133</v>
      </c>
      <c r="B11" s="103"/>
      <c r="C11" s="103"/>
      <c r="D11" s="103"/>
      <c r="E11" s="103"/>
      <c r="F11" s="103"/>
      <c r="G11" s="103"/>
      <c r="H11" s="103"/>
    </row>
    <row r="12" spans="1:10">
      <c r="A12" s="5"/>
      <c r="B12" s="5"/>
      <c r="C12" s="5"/>
      <c r="D12" s="5"/>
      <c r="E12" s="5"/>
      <c r="H12" s="6" t="s">
        <v>0</v>
      </c>
    </row>
    <row r="13" spans="1:10" ht="192" customHeight="1">
      <c r="A13" s="10" t="s">
        <v>1</v>
      </c>
      <c r="B13" s="10" t="s">
        <v>2</v>
      </c>
      <c r="C13" s="10" t="s">
        <v>3</v>
      </c>
      <c r="D13" s="10" t="s">
        <v>4</v>
      </c>
      <c r="E13" s="11" t="s">
        <v>5</v>
      </c>
      <c r="F13" s="90" t="s">
        <v>316</v>
      </c>
      <c r="G13" s="7" t="s">
        <v>59</v>
      </c>
      <c r="H13" s="8" t="s">
        <v>135</v>
      </c>
      <c r="J13" s="68"/>
    </row>
    <row r="14" spans="1:10">
      <c r="A14" s="1">
        <v>1</v>
      </c>
      <c r="B14" s="1">
        <v>2</v>
      </c>
      <c r="C14" s="1">
        <v>3</v>
      </c>
      <c r="D14" s="1">
        <v>4</v>
      </c>
      <c r="E14" s="2">
        <v>5</v>
      </c>
      <c r="F14" s="3">
        <v>6</v>
      </c>
      <c r="G14" s="3">
        <v>7</v>
      </c>
      <c r="H14" s="3">
        <v>8</v>
      </c>
    </row>
    <row r="15" spans="1:10" ht="38.25">
      <c r="A15" s="19" t="s">
        <v>6</v>
      </c>
      <c r="B15" s="20" t="s">
        <v>7</v>
      </c>
      <c r="C15" s="15"/>
      <c r="D15" s="15"/>
      <c r="E15" s="15"/>
      <c r="F15" s="21">
        <f>F16+F99+F106+F135+F221+F286+F318+F328+F335</f>
        <v>512899005.93000001</v>
      </c>
      <c r="G15" s="21">
        <f>G16+G99+G106+G135+G221+G286+G318+G328+G335</f>
        <v>2426877.0499999989</v>
      </c>
      <c r="H15" s="21">
        <f>H16+H99+H106+H135+H221+H286+H318+H328+H335</f>
        <v>515325882.98000002</v>
      </c>
      <c r="I15" s="18"/>
    </row>
    <row r="16" spans="1:10">
      <c r="A16" s="22" t="s">
        <v>294</v>
      </c>
      <c r="B16" s="15" t="s">
        <v>7</v>
      </c>
      <c r="C16" s="15" t="s">
        <v>8</v>
      </c>
      <c r="D16" s="15"/>
      <c r="E16" s="15"/>
      <c r="F16" s="21">
        <f>F17+F38+F54+F60</f>
        <v>32149042</v>
      </c>
      <c r="G16" s="21">
        <f t="shared" ref="G16:H16" si="0">G17+G38+G54+G60</f>
        <v>-1806334.18</v>
      </c>
      <c r="H16" s="21">
        <f t="shared" si="0"/>
        <v>30342707.82</v>
      </c>
      <c r="I16" s="18"/>
    </row>
    <row r="17" spans="1:9" ht="51">
      <c r="A17" s="22" t="s">
        <v>124</v>
      </c>
      <c r="B17" s="15" t="s">
        <v>7</v>
      </c>
      <c r="C17" s="15" t="s">
        <v>9</v>
      </c>
      <c r="D17" s="15"/>
      <c r="E17" s="15"/>
      <c r="F17" s="21">
        <f t="shared" ref="F17:H17" si="1">F18</f>
        <v>2915200</v>
      </c>
      <c r="G17" s="21">
        <f t="shared" si="1"/>
        <v>0</v>
      </c>
      <c r="H17" s="21">
        <f t="shared" si="1"/>
        <v>2915200</v>
      </c>
      <c r="I17" s="18"/>
    </row>
    <row r="18" spans="1:9" ht="76.5">
      <c r="A18" s="22" t="s">
        <v>158</v>
      </c>
      <c r="B18" s="15" t="s">
        <v>7</v>
      </c>
      <c r="C18" s="15" t="s">
        <v>9</v>
      </c>
      <c r="D18" s="15" t="s">
        <v>136</v>
      </c>
      <c r="E18" s="15"/>
      <c r="F18" s="21">
        <f>F19+F30</f>
        <v>2915200</v>
      </c>
      <c r="G18" s="21">
        <f t="shared" ref="G18:H18" si="2">G19+G30</f>
        <v>0</v>
      </c>
      <c r="H18" s="21">
        <f t="shared" si="2"/>
        <v>2915200</v>
      </c>
      <c r="I18" s="18"/>
    </row>
    <row r="19" spans="1:9" ht="51">
      <c r="A19" s="22" t="s">
        <v>266</v>
      </c>
      <c r="B19" s="15" t="s">
        <v>7</v>
      </c>
      <c r="C19" s="15" t="s">
        <v>9</v>
      </c>
      <c r="D19" s="15" t="s">
        <v>137</v>
      </c>
      <c r="E19" s="15"/>
      <c r="F19" s="21">
        <f>F20+F23</f>
        <v>2415200</v>
      </c>
      <c r="G19" s="21">
        <f>G20+G23</f>
        <v>0</v>
      </c>
      <c r="H19" s="21">
        <f>H20+H23</f>
        <v>2415200</v>
      </c>
      <c r="I19" s="18"/>
    </row>
    <row r="20" spans="1:9">
      <c r="A20" s="22" t="s">
        <v>267</v>
      </c>
      <c r="B20" s="15" t="s">
        <v>7</v>
      </c>
      <c r="C20" s="15" t="s">
        <v>9</v>
      </c>
      <c r="D20" s="15" t="s">
        <v>138</v>
      </c>
      <c r="E20" s="15"/>
      <c r="F20" s="21">
        <f t="shared" ref="F20:H21" si="3">F21</f>
        <v>307200</v>
      </c>
      <c r="G20" s="21">
        <f t="shared" si="3"/>
        <v>0</v>
      </c>
      <c r="H20" s="21">
        <f t="shared" si="3"/>
        <v>307200</v>
      </c>
      <c r="I20" s="18"/>
    </row>
    <row r="21" spans="1:9" ht="63.75">
      <c r="A21" s="22" t="s">
        <v>268</v>
      </c>
      <c r="B21" s="15" t="s">
        <v>7</v>
      </c>
      <c r="C21" s="15" t="s">
        <v>9</v>
      </c>
      <c r="D21" s="15" t="s">
        <v>138</v>
      </c>
      <c r="E21" s="15" t="s">
        <v>10</v>
      </c>
      <c r="F21" s="21">
        <f t="shared" si="3"/>
        <v>307200</v>
      </c>
      <c r="G21" s="21">
        <f t="shared" si="3"/>
        <v>0</v>
      </c>
      <c r="H21" s="21">
        <f t="shared" si="3"/>
        <v>307200</v>
      </c>
      <c r="I21" s="18"/>
    </row>
    <row r="22" spans="1:9" ht="25.5">
      <c r="A22" s="16" t="s">
        <v>269</v>
      </c>
      <c r="B22" s="14" t="s">
        <v>7</v>
      </c>
      <c r="C22" s="14" t="s">
        <v>9</v>
      </c>
      <c r="D22" s="14" t="s">
        <v>138</v>
      </c>
      <c r="E22" s="14" t="s">
        <v>11</v>
      </c>
      <c r="F22" s="17">
        <v>307200</v>
      </c>
      <c r="G22" s="17"/>
      <c r="H22" s="23">
        <f>F22+G22</f>
        <v>307200</v>
      </c>
      <c r="I22" s="18"/>
    </row>
    <row r="23" spans="1:9" ht="51">
      <c r="A23" s="22" t="s">
        <v>270</v>
      </c>
      <c r="B23" s="15" t="s">
        <v>7</v>
      </c>
      <c r="C23" s="15" t="s">
        <v>9</v>
      </c>
      <c r="D23" s="15" t="s">
        <v>139</v>
      </c>
      <c r="E23" s="15"/>
      <c r="F23" s="21">
        <f>F24+F26+F28</f>
        <v>2108000</v>
      </c>
      <c r="G23" s="21">
        <f>G24+G26+G28</f>
        <v>0</v>
      </c>
      <c r="H23" s="21">
        <f>H24+H26+H28</f>
        <v>2108000</v>
      </c>
      <c r="I23" s="18"/>
    </row>
    <row r="24" spans="1:9" ht="63.75">
      <c r="A24" s="22" t="s">
        <v>268</v>
      </c>
      <c r="B24" s="15" t="s">
        <v>7</v>
      </c>
      <c r="C24" s="15" t="s">
        <v>9</v>
      </c>
      <c r="D24" s="15" t="s">
        <v>139</v>
      </c>
      <c r="E24" s="15" t="s">
        <v>10</v>
      </c>
      <c r="F24" s="21">
        <f>F25</f>
        <v>1808000</v>
      </c>
      <c r="G24" s="21">
        <f>G25</f>
        <v>0</v>
      </c>
      <c r="H24" s="21">
        <f>H25</f>
        <v>1808000</v>
      </c>
      <c r="I24" s="18"/>
    </row>
    <row r="25" spans="1:9" ht="25.5">
      <c r="A25" s="16" t="s">
        <v>269</v>
      </c>
      <c r="B25" s="14" t="s">
        <v>7</v>
      </c>
      <c r="C25" s="14" t="s">
        <v>9</v>
      </c>
      <c r="D25" s="14" t="s">
        <v>139</v>
      </c>
      <c r="E25" s="14" t="s">
        <v>11</v>
      </c>
      <c r="F25" s="17">
        <v>1808000</v>
      </c>
      <c r="G25" s="17"/>
      <c r="H25" s="23">
        <f>F25+G25</f>
        <v>1808000</v>
      </c>
      <c r="I25" s="18"/>
    </row>
    <row r="26" spans="1:9" ht="25.5">
      <c r="A26" s="22" t="s">
        <v>173</v>
      </c>
      <c r="B26" s="15" t="s">
        <v>7</v>
      </c>
      <c r="C26" s="15" t="s">
        <v>9</v>
      </c>
      <c r="D26" s="15" t="s">
        <v>139</v>
      </c>
      <c r="E26" s="15" t="s">
        <v>12</v>
      </c>
      <c r="F26" s="21">
        <f>F27</f>
        <v>297000</v>
      </c>
      <c r="G26" s="21">
        <f>G27</f>
        <v>0</v>
      </c>
      <c r="H26" s="21">
        <f>H27</f>
        <v>297000</v>
      </c>
      <c r="I26" s="18"/>
    </row>
    <row r="27" spans="1:9" ht="38.25">
      <c r="A27" s="16" t="s">
        <v>174</v>
      </c>
      <c r="B27" s="14" t="s">
        <v>7</v>
      </c>
      <c r="C27" s="14" t="s">
        <v>9</v>
      </c>
      <c r="D27" s="14" t="s">
        <v>139</v>
      </c>
      <c r="E27" s="14" t="s">
        <v>13</v>
      </c>
      <c r="F27" s="17">
        <v>297000</v>
      </c>
      <c r="G27" s="17"/>
      <c r="H27" s="23">
        <f>F27+G27</f>
        <v>297000</v>
      </c>
      <c r="I27" s="18"/>
    </row>
    <row r="28" spans="1:9">
      <c r="A28" s="22" t="s">
        <v>195</v>
      </c>
      <c r="B28" s="15" t="s">
        <v>7</v>
      </c>
      <c r="C28" s="15" t="s">
        <v>9</v>
      </c>
      <c r="D28" s="15" t="s">
        <v>139</v>
      </c>
      <c r="E28" s="15" t="s">
        <v>14</v>
      </c>
      <c r="F28" s="21">
        <f>F29</f>
        <v>3000</v>
      </c>
      <c r="G28" s="21">
        <f>G29</f>
        <v>0</v>
      </c>
      <c r="H28" s="21">
        <f>H29</f>
        <v>3000</v>
      </c>
      <c r="I28" s="18"/>
    </row>
    <row r="29" spans="1:9">
      <c r="A29" s="16" t="s">
        <v>260</v>
      </c>
      <c r="B29" s="14" t="s">
        <v>7</v>
      </c>
      <c r="C29" s="14" t="s">
        <v>9</v>
      </c>
      <c r="D29" s="14" t="s">
        <v>139</v>
      </c>
      <c r="E29" s="14" t="s">
        <v>15</v>
      </c>
      <c r="F29" s="26">
        <v>3000</v>
      </c>
      <c r="G29" s="26"/>
      <c r="H29" s="23">
        <f>F29+G29</f>
        <v>3000</v>
      </c>
      <c r="I29" s="18"/>
    </row>
    <row r="30" spans="1:9" ht="51">
      <c r="A30" s="22" t="s">
        <v>275</v>
      </c>
      <c r="B30" s="14" t="s">
        <v>7</v>
      </c>
      <c r="C30" s="14" t="s">
        <v>9</v>
      </c>
      <c r="D30" s="15" t="s">
        <v>144</v>
      </c>
      <c r="E30" s="15"/>
      <c r="F30" s="43">
        <f>F31</f>
        <v>500000</v>
      </c>
      <c r="G30" s="43">
        <f t="shared" ref="G30:H30" si="4">G31</f>
        <v>0</v>
      </c>
      <c r="H30" s="43">
        <f t="shared" si="4"/>
        <v>500000</v>
      </c>
      <c r="I30" s="18"/>
    </row>
    <row r="31" spans="1:9">
      <c r="A31" s="22" t="s">
        <v>267</v>
      </c>
      <c r="B31" s="14" t="s">
        <v>7</v>
      </c>
      <c r="C31" s="14" t="s">
        <v>9</v>
      </c>
      <c r="D31" s="15" t="s">
        <v>145</v>
      </c>
      <c r="E31" s="15"/>
      <c r="F31" s="43">
        <f>F32+F34+F36</f>
        <v>500000</v>
      </c>
      <c r="G31" s="43">
        <f t="shared" ref="G31:H31" si="5">G32+G34+G36</f>
        <v>0</v>
      </c>
      <c r="H31" s="43">
        <f t="shared" si="5"/>
        <v>500000</v>
      </c>
      <c r="I31" s="18"/>
    </row>
    <row r="32" spans="1:9" ht="63.75">
      <c r="A32" s="22" t="s">
        <v>268</v>
      </c>
      <c r="B32" s="14" t="s">
        <v>7</v>
      </c>
      <c r="C32" s="14" t="s">
        <v>9</v>
      </c>
      <c r="D32" s="15" t="s">
        <v>145</v>
      </c>
      <c r="E32" s="15" t="s">
        <v>10</v>
      </c>
      <c r="F32" s="43">
        <f>F33</f>
        <v>469000</v>
      </c>
      <c r="G32" s="43">
        <f t="shared" ref="G32:H32" si="6">G33</f>
        <v>0</v>
      </c>
      <c r="H32" s="43">
        <f t="shared" si="6"/>
        <v>469000</v>
      </c>
      <c r="I32" s="18"/>
    </row>
    <row r="33" spans="1:9" ht="25.5">
      <c r="A33" s="16" t="s">
        <v>269</v>
      </c>
      <c r="B33" s="14" t="s">
        <v>7</v>
      </c>
      <c r="C33" s="14" t="s">
        <v>9</v>
      </c>
      <c r="D33" s="14" t="s">
        <v>145</v>
      </c>
      <c r="E33" s="14" t="s">
        <v>11</v>
      </c>
      <c r="F33" s="23">
        <v>469000</v>
      </c>
      <c r="G33" s="23"/>
      <c r="H33" s="23">
        <f>F33+G33</f>
        <v>469000</v>
      </c>
      <c r="I33" s="18"/>
    </row>
    <row r="34" spans="1:9" ht="25.5">
      <c r="A34" s="22" t="s">
        <v>173</v>
      </c>
      <c r="B34" s="14" t="s">
        <v>7</v>
      </c>
      <c r="C34" s="14" t="s">
        <v>9</v>
      </c>
      <c r="D34" s="15" t="s">
        <v>145</v>
      </c>
      <c r="E34" s="15" t="s">
        <v>12</v>
      </c>
      <c r="F34" s="43">
        <f>F35</f>
        <v>30000</v>
      </c>
      <c r="G34" s="43">
        <f t="shared" ref="G34:H34" si="7">G35</f>
        <v>0</v>
      </c>
      <c r="H34" s="43">
        <f t="shared" si="7"/>
        <v>30000</v>
      </c>
      <c r="I34" s="18"/>
    </row>
    <row r="35" spans="1:9" ht="38.25">
      <c r="A35" s="16" t="s">
        <v>174</v>
      </c>
      <c r="B35" s="14" t="s">
        <v>7</v>
      </c>
      <c r="C35" s="14" t="s">
        <v>9</v>
      </c>
      <c r="D35" s="14" t="s">
        <v>145</v>
      </c>
      <c r="E35" s="14" t="s">
        <v>13</v>
      </c>
      <c r="F35" s="23">
        <v>30000</v>
      </c>
      <c r="G35" s="23"/>
      <c r="H35" s="23">
        <f>F35+G35</f>
        <v>30000</v>
      </c>
      <c r="I35" s="18"/>
    </row>
    <row r="36" spans="1:9">
      <c r="A36" s="22" t="s">
        <v>195</v>
      </c>
      <c r="B36" s="14" t="s">
        <v>7</v>
      </c>
      <c r="C36" s="14" t="s">
        <v>9</v>
      </c>
      <c r="D36" s="15" t="s">
        <v>145</v>
      </c>
      <c r="E36" s="15" t="s">
        <v>14</v>
      </c>
      <c r="F36" s="43">
        <f>F37</f>
        <v>1000</v>
      </c>
      <c r="G36" s="43">
        <f t="shared" ref="G36:H36" si="8">G37</f>
        <v>0</v>
      </c>
      <c r="H36" s="43">
        <f t="shared" si="8"/>
        <v>1000</v>
      </c>
      <c r="I36" s="18"/>
    </row>
    <row r="37" spans="1:9">
      <c r="A37" s="16" t="s">
        <v>260</v>
      </c>
      <c r="B37" s="14" t="s">
        <v>7</v>
      </c>
      <c r="C37" s="14" t="s">
        <v>9</v>
      </c>
      <c r="D37" s="14" t="s">
        <v>145</v>
      </c>
      <c r="E37" s="14" t="s">
        <v>15</v>
      </c>
      <c r="F37" s="23">
        <v>1000</v>
      </c>
      <c r="G37" s="23"/>
      <c r="H37" s="23">
        <f>F37+G37</f>
        <v>1000</v>
      </c>
      <c r="I37" s="18"/>
    </row>
    <row r="38" spans="1:9" ht="51">
      <c r="A38" s="22" t="s">
        <v>271</v>
      </c>
      <c r="B38" s="15" t="s">
        <v>7</v>
      </c>
      <c r="C38" s="15" t="s">
        <v>16</v>
      </c>
      <c r="D38" s="15"/>
      <c r="E38" s="15"/>
      <c r="F38" s="21">
        <f t="shared" ref="F38:H39" si="9">F39</f>
        <v>19983000</v>
      </c>
      <c r="G38" s="21">
        <f t="shared" si="9"/>
        <v>0</v>
      </c>
      <c r="H38" s="21">
        <f t="shared" si="9"/>
        <v>19983000</v>
      </c>
      <c r="I38" s="18"/>
    </row>
    <row r="39" spans="1:9" ht="76.5">
      <c r="A39" s="22" t="s">
        <v>158</v>
      </c>
      <c r="B39" s="15" t="s">
        <v>7</v>
      </c>
      <c r="C39" s="15" t="s">
        <v>16</v>
      </c>
      <c r="D39" s="15" t="s">
        <v>136</v>
      </c>
      <c r="E39" s="15"/>
      <c r="F39" s="21">
        <f t="shared" si="9"/>
        <v>19983000</v>
      </c>
      <c r="G39" s="21">
        <f t="shared" si="9"/>
        <v>0</v>
      </c>
      <c r="H39" s="21">
        <f t="shared" si="9"/>
        <v>19983000</v>
      </c>
      <c r="I39" s="18"/>
    </row>
    <row r="40" spans="1:9" ht="51">
      <c r="A40" s="22" t="s">
        <v>272</v>
      </c>
      <c r="B40" s="15" t="s">
        <v>7</v>
      </c>
      <c r="C40" s="15" t="s">
        <v>16</v>
      </c>
      <c r="D40" s="15" t="s">
        <v>140</v>
      </c>
      <c r="E40" s="15"/>
      <c r="F40" s="21">
        <f>F41+F48+F51</f>
        <v>19983000</v>
      </c>
      <c r="G40" s="21">
        <f>G41+G48+G51</f>
        <v>0</v>
      </c>
      <c r="H40" s="21">
        <f>H41+H48+H51</f>
        <v>19983000</v>
      </c>
      <c r="I40" s="18"/>
    </row>
    <row r="41" spans="1:9">
      <c r="A41" s="22" t="s">
        <v>267</v>
      </c>
      <c r="B41" s="15" t="s">
        <v>7</v>
      </c>
      <c r="C41" s="15" t="s">
        <v>16</v>
      </c>
      <c r="D41" s="15" t="s">
        <v>141</v>
      </c>
      <c r="E41" s="15"/>
      <c r="F41" s="21">
        <f>F42+F44+F46</f>
        <v>19143307</v>
      </c>
      <c r="G41" s="21">
        <f>G42+G44+G46</f>
        <v>0</v>
      </c>
      <c r="H41" s="21">
        <f>H42+H44+H46</f>
        <v>19143307</v>
      </c>
      <c r="I41" s="18"/>
    </row>
    <row r="42" spans="1:9" ht="63.75">
      <c r="A42" s="22" t="s">
        <v>268</v>
      </c>
      <c r="B42" s="15" t="s">
        <v>7</v>
      </c>
      <c r="C42" s="15" t="s">
        <v>16</v>
      </c>
      <c r="D42" s="15" t="s">
        <v>141</v>
      </c>
      <c r="E42" s="15" t="s">
        <v>10</v>
      </c>
      <c r="F42" s="21">
        <f>F43</f>
        <v>15212307</v>
      </c>
      <c r="G42" s="21">
        <f>G43</f>
        <v>0</v>
      </c>
      <c r="H42" s="21">
        <f>H43</f>
        <v>15212307</v>
      </c>
      <c r="I42" s="18"/>
    </row>
    <row r="43" spans="1:9" ht="25.5">
      <c r="A43" s="16" t="s">
        <v>269</v>
      </c>
      <c r="B43" s="14" t="s">
        <v>7</v>
      </c>
      <c r="C43" s="14" t="s">
        <v>16</v>
      </c>
      <c r="D43" s="14" t="s">
        <v>141</v>
      </c>
      <c r="E43" s="14" t="s">
        <v>11</v>
      </c>
      <c r="F43" s="17">
        <v>15212307</v>
      </c>
      <c r="G43" s="17"/>
      <c r="H43" s="23">
        <f>F43+G43</f>
        <v>15212307</v>
      </c>
      <c r="I43" s="18"/>
    </row>
    <row r="44" spans="1:9" ht="25.5">
      <c r="A44" s="22" t="s">
        <v>173</v>
      </c>
      <c r="B44" s="15" t="s">
        <v>7</v>
      </c>
      <c r="C44" s="15" t="s">
        <v>16</v>
      </c>
      <c r="D44" s="15" t="s">
        <v>141</v>
      </c>
      <c r="E44" s="15" t="s">
        <v>12</v>
      </c>
      <c r="F44" s="21">
        <f>F45</f>
        <v>3904000</v>
      </c>
      <c r="G44" s="21">
        <f>G45</f>
        <v>0</v>
      </c>
      <c r="H44" s="21">
        <f>H45</f>
        <v>3904000</v>
      </c>
      <c r="I44" s="18"/>
    </row>
    <row r="45" spans="1:9" ht="38.25">
      <c r="A45" s="16" t="s">
        <v>174</v>
      </c>
      <c r="B45" s="14" t="s">
        <v>7</v>
      </c>
      <c r="C45" s="14" t="s">
        <v>16</v>
      </c>
      <c r="D45" s="14" t="s">
        <v>141</v>
      </c>
      <c r="E45" s="14" t="s">
        <v>13</v>
      </c>
      <c r="F45" s="17">
        <v>3904000</v>
      </c>
      <c r="G45" s="17"/>
      <c r="H45" s="23">
        <f>F45+G45</f>
        <v>3904000</v>
      </c>
      <c r="I45" s="18"/>
    </row>
    <row r="46" spans="1:9">
      <c r="A46" s="22" t="s">
        <v>195</v>
      </c>
      <c r="B46" s="15" t="s">
        <v>7</v>
      </c>
      <c r="C46" s="15" t="s">
        <v>16</v>
      </c>
      <c r="D46" s="15" t="s">
        <v>141</v>
      </c>
      <c r="E46" s="15" t="s">
        <v>14</v>
      </c>
      <c r="F46" s="21">
        <f>F47</f>
        <v>27000</v>
      </c>
      <c r="G46" s="21">
        <f>G47</f>
        <v>0</v>
      </c>
      <c r="H46" s="21">
        <f>H47</f>
        <v>27000</v>
      </c>
      <c r="I46" s="18"/>
    </row>
    <row r="47" spans="1:9">
      <c r="A47" s="16" t="s">
        <v>260</v>
      </c>
      <c r="B47" s="14" t="s">
        <v>7</v>
      </c>
      <c r="C47" s="14" t="s">
        <v>16</v>
      </c>
      <c r="D47" s="14" t="s">
        <v>141</v>
      </c>
      <c r="E47" s="14" t="s">
        <v>15</v>
      </c>
      <c r="F47" s="17">
        <v>27000</v>
      </c>
      <c r="G47" s="17"/>
      <c r="H47" s="23">
        <f>F47+G47</f>
        <v>27000</v>
      </c>
      <c r="I47" s="18"/>
    </row>
    <row r="48" spans="1:9">
      <c r="A48" s="22" t="s">
        <v>273</v>
      </c>
      <c r="B48" s="15" t="s">
        <v>7</v>
      </c>
      <c r="C48" s="15" t="s">
        <v>16</v>
      </c>
      <c r="D48" s="15" t="s">
        <v>142</v>
      </c>
      <c r="E48" s="15"/>
      <c r="F48" s="21">
        <f t="shared" ref="F48:H49" si="10">F49</f>
        <v>100000</v>
      </c>
      <c r="G48" s="21">
        <f t="shared" si="10"/>
        <v>0</v>
      </c>
      <c r="H48" s="21">
        <f t="shared" si="10"/>
        <v>100000</v>
      </c>
      <c r="I48" s="18"/>
    </row>
    <row r="49" spans="1:9" ht="25.5">
      <c r="A49" s="22" t="s">
        <v>173</v>
      </c>
      <c r="B49" s="15" t="s">
        <v>7</v>
      </c>
      <c r="C49" s="15" t="s">
        <v>16</v>
      </c>
      <c r="D49" s="15" t="s">
        <v>142</v>
      </c>
      <c r="E49" s="15" t="s">
        <v>12</v>
      </c>
      <c r="F49" s="21">
        <f t="shared" si="10"/>
        <v>100000</v>
      </c>
      <c r="G49" s="21">
        <f t="shared" si="10"/>
        <v>0</v>
      </c>
      <c r="H49" s="21">
        <f t="shared" si="10"/>
        <v>100000</v>
      </c>
      <c r="I49" s="18"/>
    </row>
    <row r="50" spans="1:9" ht="38.25">
      <c r="A50" s="16" t="s">
        <v>174</v>
      </c>
      <c r="B50" s="14" t="s">
        <v>7</v>
      </c>
      <c r="C50" s="14" t="s">
        <v>16</v>
      </c>
      <c r="D50" s="14" t="s">
        <v>142</v>
      </c>
      <c r="E50" s="14" t="s">
        <v>13</v>
      </c>
      <c r="F50" s="17">
        <v>100000</v>
      </c>
      <c r="G50" s="17"/>
      <c r="H50" s="23">
        <f>F50+G50</f>
        <v>100000</v>
      </c>
      <c r="I50" s="18"/>
    </row>
    <row r="51" spans="1:9" ht="38.25">
      <c r="A51" s="22" t="s">
        <v>274</v>
      </c>
      <c r="B51" s="15" t="s">
        <v>7</v>
      </c>
      <c r="C51" s="15" t="s">
        <v>16</v>
      </c>
      <c r="D51" s="15" t="s">
        <v>143</v>
      </c>
      <c r="E51" s="15"/>
      <c r="F51" s="21">
        <f t="shared" ref="F51:H52" si="11">F52</f>
        <v>739693</v>
      </c>
      <c r="G51" s="21">
        <f t="shared" si="11"/>
        <v>0</v>
      </c>
      <c r="H51" s="21">
        <f t="shared" si="11"/>
        <v>739693</v>
      </c>
      <c r="I51" s="18"/>
    </row>
    <row r="52" spans="1:9" ht="63.75">
      <c r="A52" s="22" t="s">
        <v>268</v>
      </c>
      <c r="B52" s="15" t="s">
        <v>7</v>
      </c>
      <c r="C52" s="15" t="s">
        <v>16</v>
      </c>
      <c r="D52" s="15" t="s">
        <v>143</v>
      </c>
      <c r="E52" s="15" t="s">
        <v>10</v>
      </c>
      <c r="F52" s="21">
        <f t="shared" si="11"/>
        <v>739693</v>
      </c>
      <c r="G52" s="21">
        <f t="shared" si="11"/>
        <v>0</v>
      </c>
      <c r="H52" s="21">
        <f t="shared" si="11"/>
        <v>739693</v>
      </c>
      <c r="I52" s="18"/>
    </row>
    <row r="53" spans="1:9" ht="25.5">
      <c r="A53" s="16" t="s">
        <v>269</v>
      </c>
      <c r="B53" s="14" t="s">
        <v>7</v>
      </c>
      <c r="C53" s="14" t="s">
        <v>16</v>
      </c>
      <c r="D53" s="14" t="s">
        <v>143</v>
      </c>
      <c r="E53" s="14" t="s">
        <v>11</v>
      </c>
      <c r="F53" s="17">
        <v>739693</v>
      </c>
      <c r="G53" s="17"/>
      <c r="H53" s="23">
        <f>F53+G53</f>
        <v>739693</v>
      </c>
      <c r="I53" s="18"/>
    </row>
    <row r="54" spans="1:9" hidden="1">
      <c r="A54" s="22" t="s">
        <v>276</v>
      </c>
      <c r="B54" s="15" t="s">
        <v>7</v>
      </c>
      <c r="C54" s="15" t="s">
        <v>17</v>
      </c>
      <c r="D54" s="15"/>
      <c r="E54" s="15"/>
      <c r="F54" s="21">
        <f t="shared" ref="F54:H58" si="12">F55</f>
        <v>0</v>
      </c>
      <c r="G54" s="21">
        <f t="shared" si="12"/>
        <v>0</v>
      </c>
      <c r="H54" s="21">
        <f t="shared" si="12"/>
        <v>0</v>
      </c>
      <c r="I54" s="18"/>
    </row>
    <row r="55" spans="1:9" ht="76.5" hidden="1">
      <c r="A55" s="22" t="s">
        <v>158</v>
      </c>
      <c r="B55" s="15" t="s">
        <v>7</v>
      </c>
      <c r="C55" s="15" t="s">
        <v>17</v>
      </c>
      <c r="D55" s="15" t="s">
        <v>136</v>
      </c>
      <c r="E55" s="15"/>
      <c r="F55" s="21">
        <f t="shared" si="12"/>
        <v>0</v>
      </c>
      <c r="G55" s="21">
        <f t="shared" si="12"/>
        <v>0</v>
      </c>
      <c r="H55" s="21">
        <f t="shared" si="12"/>
        <v>0</v>
      </c>
      <c r="I55" s="18"/>
    </row>
    <row r="56" spans="1:9" ht="25.5" hidden="1">
      <c r="A56" s="22" t="s">
        <v>261</v>
      </c>
      <c r="B56" s="15" t="s">
        <v>7</v>
      </c>
      <c r="C56" s="15" t="s">
        <v>17</v>
      </c>
      <c r="D56" s="15" t="s">
        <v>146</v>
      </c>
      <c r="E56" s="15"/>
      <c r="F56" s="21">
        <f t="shared" si="12"/>
        <v>0</v>
      </c>
      <c r="G56" s="21">
        <f t="shared" si="12"/>
        <v>0</v>
      </c>
      <c r="H56" s="21">
        <f t="shared" si="12"/>
        <v>0</v>
      </c>
      <c r="I56" s="18"/>
    </row>
    <row r="57" spans="1:9" ht="37.5" hidden="1" customHeight="1">
      <c r="A57" s="22" t="s">
        <v>262</v>
      </c>
      <c r="B57" s="15" t="s">
        <v>7</v>
      </c>
      <c r="C57" s="15" t="s">
        <v>17</v>
      </c>
      <c r="D57" s="15" t="s">
        <v>147</v>
      </c>
      <c r="E57" s="15"/>
      <c r="F57" s="21">
        <f t="shared" si="12"/>
        <v>0</v>
      </c>
      <c r="G57" s="21">
        <f t="shared" si="12"/>
        <v>0</v>
      </c>
      <c r="H57" s="21">
        <f t="shared" si="12"/>
        <v>0</v>
      </c>
      <c r="I57" s="18"/>
    </row>
    <row r="58" spans="1:9" hidden="1">
      <c r="A58" s="22" t="s">
        <v>195</v>
      </c>
      <c r="B58" s="15" t="s">
        <v>7</v>
      </c>
      <c r="C58" s="15" t="s">
        <v>17</v>
      </c>
      <c r="D58" s="15" t="s">
        <v>147</v>
      </c>
      <c r="E58" s="15" t="s">
        <v>14</v>
      </c>
      <c r="F58" s="21">
        <f t="shared" si="12"/>
        <v>0</v>
      </c>
      <c r="G58" s="21">
        <f t="shared" si="12"/>
        <v>0</v>
      </c>
      <c r="H58" s="21">
        <f t="shared" si="12"/>
        <v>0</v>
      </c>
      <c r="I58" s="18"/>
    </row>
    <row r="59" spans="1:9" hidden="1">
      <c r="A59" s="16" t="s">
        <v>263</v>
      </c>
      <c r="B59" s="14" t="s">
        <v>7</v>
      </c>
      <c r="C59" s="14" t="s">
        <v>17</v>
      </c>
      <c r="D59" s="14" t="s">
        <v>147</v>
      </c>
      <c r="E59" s="14" t="s">
        <v>18</v>
      </c>
      <c r="F59" s="17">
        <v>0</v>
      </c>
      <c r="G59" s="17"/>
      <c r="H59" s="23">
        <f>F59+G59</f>
        <v>0</v>
      </c>
      <c r="I59" s="18"/>
    </row>
    <row r="60" spans="1:9">
      <c r="A60" s="22" t="s">
        <v>264</v>
      </c>
      <c r="B60" s="15" t="s">
        <v>7</v>
      </c>
      <c r="C60" s="15" t="s">
        <v>19</v>
      </c>
      <c r="D60" s="15"/>
      <c r="E60" s="15"/>
      <c r="F60" s="21">
        <f>F61+F66+F71+F78+F83</f>
        <v>9250842</v>
      </c>
      <c r="G60" s="21">
        <f>G61+G66+G71+G78+G83</f>
        <v>-1806334.18</v>
      </c>
      <c r="H60" s="21">
        <f>H61+H66+H71+H78+H83</f>
        <v>7444507.8200000003</v>
      </c>
      <c r="I60" s="18"/>
    </row>
    <row r="61" spans="1:9" ht="38.25">
      <c r="A61" s="22" t="s">
        <v>252</v>
      </c>
      <c r="B61" s="15" t="s">
        <v>7</v>
      </c>
      <c r="C61" s="15" t="s">
        <v>19</v>
      </c>
      <c r="D61" s="15" t="s">
        <v>66</v>
      </c>
      <c r="E61" s="15"/>
      <c r="F61" s="21">
        <f t="shared" ref="F61:H64" si="13">F62</f>
        <v>150000</v>
      </c>
      <c r="G61" s="21">
        <f t="shared" si="13"/>
        <v>0</v>
      </c>
      <c r="H61" s="21">
        <f t="shared" si="13"/>
        <v>150000</v>
      </c>
      <c r="I61" s="18"/>
    </row>
    <row r="62" spans="1:9" ht="25.5">
      <c r="A62" s="22" t="s">
        <v>265</v>
      </c>
      <c r="B62" s="15" t="s">
        <v>7</v>
      </c>
      <c r="C62" s="15" t="s">
        <v>19</v>
      </c>
      <c r="D62" s="15" t="s">
        <v>131</v>
      </c>
      <c r="E62" s="15"/>
      <c r="F62" s="21">
        <f t="shared" si="13"/>
        <v>150000</v>
      </c>
      <c r="G62" s="21">
        <f t="shared" si="13"/>
        <v>0</v>
      </c>
      <c r="H62" s="21">
        <f t="shared" si="13"/>
        <v>150000</v>
      </c>
      <c r="I62" s="18"/>
    </row>
    <row r="63" spans="1:9">
      <c r="A63" s="22" t="s">
        <v>277</v>
      </c>
      <c r="B63" s="15" t="s">
        <v>7</v>
      </c>
      <c r="C63" s="15" t="s">
        <v>19</v>
      </c>
      <c r="D63" s="15" t="s">
        <v>132</v>
      </c>
      <c r="E63" s="15"/>
      <c r="F63" s="21">
        <f t="shared" si="13"/>
        <v>150000</v>
      </c>
      <c r="G63" s="21">
        <f t="shared" si="13"/>
        <v>0</v>
      </c>
      <c r="H63" s="21">
        <f t="shared" si="13"/>
        <v>150000</v>
      </c>
      <c r="I63" s="18"/>
    </row>
    <row r="64" spans="1:9" ht="38.25">
      <c r="A64" s="22" t="s">
        <v>215</v>
      </c>
      <c r="B64" s="15" t="s">
        <v>7</v>
      </c>
      <c r="C64" s="15" t="s">
        <v>19</v>
      </c>
      <c r="D64" s="15" t="s">
        <v>132</v>
      </c>
      <c r="E64" s="15" t="s">
        <v>20</v>
      </c>
      <c r="F64" s="21">
        <f t="shared" si="13"/>
        <v>150000</v>
      </c>
      <c r="G64" s="21">
        <f t="shared" si="13"/>
        <v>0</v>
      </c>
      <c r="H64" s="21">
        <f t="shared" si="13"/>
        <v>150000</v>
      </c>
      <c r="I64" s="18"/>
    </row>
    <row r="65" spans="1:9" ht="38.25">
      <c r="A65" s="16" t="s">
        <v>225</v>
      </c>
      <c r="B65" s="14" t="s">
        <v>7</v>
      </c>
      <c r="C65" s="14" t="s">
        <v>19</v>
      </c>
      <c r="D65" s="14" t="s">
        <v>132</v>
      </c>
      <c r="E65" s="14" t="s">
        <v>21</v>
      </c>
      <c r="F65" s="17">
        <v>150000</v>
      </c>
      <c r="G65" s="17"/>
      <c r="H65" s="23">
        <f>F65+G65</f>
        <v>150000</v>
      </c>
      <c r="I65" s="18"/>
    </row>
    <row r="66" spans="1:9" ht="51">
      <c r="A66" s="22" t="s">
        <v>278</v>
      </c>
      <c r="B66" s="15" t="s">
        <v>7</v>
      </c>
      <c r="C66" s="15" t="s">
        <v>19</v>
      </c>
      <c r="D66" s="15" t="s">
        <v>60</v>
      </c>
      <c r="E66" s="15"/>
      <c r="F66" s="21">
        <f t="shared" ref="F66:H69" si="14">F67</f>
        <v>446000</v>
      </c>
      <c r="G66" s="21">
        <f t="shared" si="14"/>
        <v>0</v>
      </c>
      <c r="H66" s="21">
        <f t="shared" si="14"/>
        <v>446000</v>
      </c>
      <c r="I66" s="18"/>
    </row>
    <row r="67" spans="1:9" ht="51">
      <c r="A67" s="22" t="s">
        <v>279</v>
      </c>
      <c r="B67" s="15" t="s">
        <v>7</v>
      </c>
      <c r="C67" s="15" t="s">
        <v>19</v>
      </c>
      <c r="D67" s="15" t="s">
        <v>61</v>
      </c>
      <c r="E67" s="15"/>
      <c r="F67" s="21">
        <f t="shared" si="14"/>
        <v>446000</v>
      </c>
      <c r="G67" s="21">
        <f t="shared" si="14"/>
        <v>0</v>
      </c>
      <c r="H67" s="21">
        <f t="shared" si="14"/>
        <v>446000</v>
      </c>
      <c r="I67" s="18"/>
    </row>
    <row r="68" spans="1:9" ht="63.75">
      <c r="A68" s="22" t="s">
        <v>280</v>
      </c>
      <c r="B68" s="15" t="s">
        <v>7</v>
      </c>
      <c r="C68" s="15" t="s">
        <v>19</v>
      </c>
      <c r="D68" s="15" t="s">
        <v>62</v>
      </c>
      <c r="E68" s="15"/>
      <c r="F68" s="21">
        <f t="shared" si="14"/>
        <v>446000</v>
      </c>
      <c r="G68" s="21">
        <f t="shared" si="14"/>
        <v>0</v>
      </c>
      <c r="H68" s="21">
        <f t="shared" si="14"/>
        <v>446000</v>
      </c>
      <c r="I68" s="18"/>
    </row>
    <row r="69" spans="1:9" ht="38.25">
      <c r="A69" s="22" t="s">
        <v>215</v>
      </c>
      <c r="B69" s="15" t="s">
        <v>7</v>
      </c>
      <c r="C69" s="15" t="s">
        <v>19</v>
      </c>
      <c r="D69" s="15" t="s">
        <v>62</v>
      </c>
      <c r="E69" s="15" t="s">
        <v>20</v>
      </c>
      <c r="F69" s="21">
        <f t="shared" si="14"/>
        <v>446000</v>
      </c>
      <c r="G69" s="21">
        <f t="shared" si="14"/>
        <v>0</v>
      </c>
      <c r="H69" s="21">
        <f t="shared" si="14"/>
        <v>446000</v>
      </c>
      <c r="I69" s="18"/>
    </row>
    <row r="70" spans="1:9" ht="38.25">
      <c r="A70" s="16" t="s">
        <v>225</v>
      </c>
      <c r="B70" s="14" t="s">
        <v>7</v>
      </c>
      <c r="C70" s="14" t="s">
        <v>19</v>
      </c>
      <c r="D70" s="14" t="s">
        <v>62</v>
      </c>
      <c r="E70" s="14" t="s">
        <v>21</v>
      </c>
      <c r="F70" s="44">
        <v>446000</v>
      </c>
      <c r="G70" s="44"/>
      <c r="H70" s="45">
        <f>F70+G70</f>
        <v>446000</v>
      </c>
      <c r="I70" s="18"/>
    </row>
    <row r="71" spans="1:9" ht="51">
      <c r="A71" s="22" t="s">
        <v>254</v>
      </c>
      <c r="B71" s="15" t="s">
        <v>7</v>
      </c>
      <c r="C71" s="15" t="s">
        <v>19</v>
      </c>
      <c r="D71" s="15" t="s">
        <v>63</v>
      </c>
      <c r="E71" s="15"/>
      <c r="F71" s="21">
        <f t="shared" ref="F71:H72" si="15">F72</f>
        <v>3655862</v>
      </c>
      <c r="G71" s="21">
        <f t="shared" si="15"/>
        <v>-1781034.18</v>
      </c>
      <c r="H71" s="21">
        <f t="shared" si="15"/>
        <v>1874827.82</v>
      </c>
      <c r="I71" s="18"/>
    </row>
    <row r="72" spans="1:9" ht="51">
      <c r="A72" s="22" t="s">
        <v>255</v>
      </c>
      <c r="B72" s="15" t="s">
        <v>7</v>
      </c>
      <c r="C72" s="15" t="s">
        <v>19</v>
      </c>
      <c r="D72" s="15" t="s">
        <v>64</v>
      </c>
      <c r="E72" s="15"/>
      <c r="F72" s="21">
        <f t="shared" si="15"/>
        <v>3655862</v>
      </c>
      <c r="G72" s="21">
        <f t="shared" si="15"/>
        <v>-1781034.18</v>
      </c>
      <c r="H72" s="21">
        <f t="shared" si="15"/>
        <v>1874827.82</v>
      </c>
      <c r="I72" s="18"/>
    </row>
    <row r="73" spans="1:9" ht="51">
      <c r="A73" s="22" t="s">
        <v>256</v>
      </c>
      <c r="B73" s="15" t="s">
        <v>7</v>
      </c>
      <c r="C73" s="15" t="s">
        <v>19</v>
      </c>
      <c r="D73" s="15" t="s">
        <v>65</v>
      </c>
      <c r="E73" s="15"/>
      <c r="F73" s="21">
        <f>F74+F76</f>
        <v>3655862</v>
      </c>
      <c r="G73" s="21">
        <f>G74+G76</f>
        <v>-1781034.18</v>
      </c>
      <c r="H73" s="21">
        <f>H74+H76</f>
        <v>1874827.82</v>
      </c>
      <c r="I73" s="18"/>
    </row>
    <row r="74" spans="1:9" ht="25.5">
      <c r="A74" s="22" t="s">
        <v>173</v>
      </c>
      <c r="B74" s="15" t="s">
        <v>7</v>
      </c>
      <c r="C74" s="15" t="s">
        <v>19</v>
      </c>
      <c r="D74" s="15" t="s">
        <v>65</v>
      </c>
      <c r="E74" s="15" t="s">
        <v>12</v>
      </c>
      <c r="F74" s="21">
        <f>F75</f>
        <v>3505862</v>
      </c>
      <c r="G74" s="21">
        <f>G75</f>
        <v>-1781034.18</v>
      </c>
      <c r="H74" s="21">
        <f>H75</f>
        <v>1724827.82</v>
      </c>
      <c r="I74" s="18"/>
    </row>
    <row r="75" spans="1:9" ht="38.25">
      <c r="A75" s="16" t="s">
        <v>174</v>
      </c>
      <c r="B75" s="14" t="s">
        <v>7</v>
      </c>
      <c r="C75" s="14" t="s">
        <v>19</v>
      </c>
      <c r="D75" s="14" t="s">
        <v>65</v>
      </c>
      <c r="E75" s="14" t="s">
        <v>13</v>
      </c>
      <c r="F75" s="17">
        <v>3505862</v>
      </c>
      <c r="G75" s="17">
        <v>-1781034.18</v>
      </c>
      <c r="H75" s="23">
        <f>F75+G75</f>
        <v>1724827.82</v>
      </c>
      <c r="I75" s="18"/>
    </row>
    <row r="76" spans="1:9">
      <c r="A76" s="22" t="s">
        <v>195</v>
      </c>
      <c r="B76" s="15" t="s">
        <v>7</v>
      </c>
      <c r="C76" s="15" t="s">
        <v>19</v>
      </c>
      <c r="D76" s="15" t="s">
        <v>65</v>
      </c>
      <c r="E76" s="15" t="s">
        <v>14</v>
      </c>
      <c r="F76" s="21">
        <f>F77</f>
        <v>150000</v>
      </c>
      <c r="G76" s="21">
        <f>G77</f>
        <v>0</v>
      </c>
      <c r="H76" s="21">
        <f>H77</f>
        <v>150000</v>
      </c>
      <c r="I76" s="18"/>
    </row>
    <row r="77" spans="1:9" ht="51">
      <c r="A77" s="16" t="s">
        <v>194</v>
      </c>
      <c r="B77" s="14" t="s">
        <v>7</v>
      </c>
      <c r="C77" s="14" t="s">
        <v>19</v>
      </c>
      <c r="D77" s="14" t="s">
        <v>65</v>
      </c>
      <c r="E77" s="14" t="s">
        <v>22</v>
      </c>
      <c r="F77" s="17">
        <v>150000</v>
      </c>
      <c r="G77" s="17"/>
      <c r="H77" s="23">
        <f>F77+G77</f>
        <v>150000</v>
      </c>
      <c r="I77" s="18"/>
    </row>
    <row r="78" spans="1:9" ht="51">
      <c r="A78" s="22" t="s">
        <v>257</v>
      </c>
      <c r="B78" s="15" t="s">
        <v>7</v>
      </c>
      <c r="C78" s="15" t="s">
        <v>19</v>
      </c>
      <c r="D78" s="15" t="s">
        <v>114</v>
      </c>
      <c r="E78" s="15"/>
      <c r="F78" s="21">
        <f t="shared" ref="F78:H81" si="16">F79</f>
        <v>150000</v>
      </c>
      <c r="G78" s="21">
        <f t="shared" si="16"/>
        <v>0</v>
      </c>
      <c r="H78" s="21">
        <f t="shared" si="16"/>
        <v>150000</v>
      </c>
      <c r="I78" s="18"/>
    </row>
    <row r="79" spans="1:9" ht="38.25">
      <c r="A79" s="22" t="s">
        <v>258</v>
      </c>
      <c r="B79" s="15" t="s">
        <v>7</v>
      </c>
      <c r="C79" s="15" t="s">
        <v>19</v>
      </c>
      <c r="D79" s="15" t="s">
        <v>115</v>
      </c>
      <c r="E79" s="15"/>
      <c r="F79" s="21">
        <f t="shared" si="16"/>
        <v>150000</v>
      </c>
      <c r="G79" s="21">
        <f t="shared" si="16"/>
        <v>0</v>
      </c>
      <c r="H79" s="21">
        <f t="shared" si="16"/>
        <v>150000</v>
      </c>
      <c r="I79" s="18"/>
    </row>
    <row r="80" spans="1:9" ht="51">
      <c r="A80" s="22" t="s">
        <v>259</v>
      </c>
      <c r="B80" s="15" t="s">
        <v>7</v>
      </c>
      <c r="C80" s="15" t="s">
        <v>19</v>
      </c>
      <c r="D80" s="15" t="s">
        <v>116</v>
      </c>
      <c r="E80" s="15"/>
      <c r="F80" s="21">
        <f t="shared" si="16"/>
        <v>150000</v>
      </c>
      <c r="G80" s="21">
        <f t="shared" si="16"/>
        <v>0</v>
      </c>
      <c r="H80" s="21">
        <f t="shared" si="16"/>
        <v>150000</v>
      </c>
      <c r="I80" s="18"/>
    </row>
    <row r="81" spans="1:10" ht="38.25">
      <c r="A81" s="22" t="s">
        <v>215</v>
      </c>
      <c r="B81" s="15" t="s">
        <v>7</v>
      </c>
      <c r="C81" s="15" t="s">
        <v>19</v>
      </c>
      <c r="D81" s="15" t="s">
        <v>116</v>
      </c>
      <c r="E81" s="15" t="s">
        <v>20</v>
      </c>
      <c r="F81" s="21">
        <f t="shared" si="16"/>
        <v>150000</v>
      </c>
      <c r="G81" s="21">
        <f t="shared" si="16"/>
        <v>0</v>
      </c>
      <c r="H81" s="21">
        <f t="shared" si="16"/>
        <v>150000</v>
      </c>
      <c r="I81" s="18"/>
    </row>
    <row r="82" spans="1:10" ht="38.25">
      <c r="A82" s="16" t="s">
        <v>225</v>
      </c>
      <c r="B82" s="14" t="s">
        <v>7</v>
      </c>
      <c r="C82" s="14" t="s">
        <v>19</v>
      </c>
      <c r="D82" s="14" t="s">
        <v>116</v>
      </c>
      <c r="E82" s="14" t="s">
        <v>21</v>
      </c>
      <c r="F82" s="17">
        <v>150000</v>
      </c>
      <c r="G82" s="17"/>
      <c r="H82" s="23">
        <f>F82+G82</f>
        <v>150000</v>
      </c>
      <c r="I82" s="18"/>
    </row>
    <row r="83" spans="1:10" ht="76.5">
      <c r="A83" s="22" t="s">
        <v>158</v>
      </c>
      <c r="B83" s="15" t="s">
        <v>7</v>
      </c>
      <c r="C83" s="15" t="s">
        <v>19</v>
      </c>
      <c r="D83" s="15" t="s">
        <v>136</v>
      </c>
      <c r="E83" s="15"/>
      <c r="F83" s="21">
        <f>F84+F91+F95</f>
        <v>4848980</v>
      </c>
      <c r="G83" s="21">
        <f>G84+G91+G95</f>
        <v>-25300</v>
      </c>
      <c r="H83" s="21">
        <f>H84+H91+H95</f>
        <v>4823680</v>
      </c>
      <c r="I83" s="18"/>
    </row>
    <row r="84" spans="1:10" ht="25.5">
      <c r="A84" s="22" t="s">
        <v>281</v>
      </c>
      <c r="B84" s="15" t="s">
        <v>7</v>
      </c>
      <c r="C84" s="15" t="s">
        <v>19</v>
      </c>
      <c r="D84" s="15" t="s">
        <v>148</v>
      </c>
      <c r="E84" s="15"/>
      <c r="F84" s="21">
        <f>F85</f>
        <v>3804000</v>
      </c>
      <c r="G84" s="21">
        <f t="shared" ref="G84:H84" si="17">G85</f>
        <v>0</v>
      </c>
      <c r="H84" s="21">
        <f t="shared" si="17"/>
        <v>3804000</v>
      </c>
      <c r="I84" s="18"/>
    </row>
    <row r="85" spans="1:10">
      <c r="A85" s="22" t="s">
        <v>282</v>
      </c>
      <c r="B85" s="15" t="s">
        <v>7</v>
      </c>
      <c r="C85" s="15" t="s">
        <v>19</v>
      </c>
      <c r="D85" s="15" t="s">
        <v>149</v>
      </c>
      <c r="E85" s="15"/>
      <c r="F85" s="21">
        <f>F86+F88</f>
        <v>3804000</v>
      </c>
      <c r="G85" s="21">
        <f>G86+G88</f>
        <v>0</v>
      </c>
      <c r="H85" s="21">
        <f>H86+H88</f>
        <v>3804000</v>
      </c>
      <c r="I85" s="18"/>
    </row>
    <row r="86" spans="1:10" ht="25.5">
      <c r="A86" s="22" t="s">
        <v>173</v>
      </c>
      <c r="B86" s="15" t="s">
        <v>7</v>
      </c>
      <c r="C86" s="15" t="s">
        <v>19</v>
      </c>
      <c r="D86" s="15" t="s">
        <v>149</v>
      </c>
      <c r="E86" s="15" t="s">
        <v>12</v>
      </c>
      <c r="F86" s="21">
        <f>F87</f>
        <v>2825049</v>
      </c>
      <c r="G86" s="21">
        <f>G87</f>
        <v>-5876</v>
      </c>
      <c r="H86" s="21">
        <f>H87</f>
        <v>2819173</v>
      </c>
      <c r="I86" s="18"/>
    </row>
    <row r="87" spans="1:10" ht="38.25">
      <c r="A87" s="73" t="s">
        <v>174</v>
      </c>
      <c r="B87" s="74" t="s">
        <v>7</v>
      </c>
      <c r="C87" s="74" t="s">
        <v>19</v>
      </c>
      <c r="D87" s="74" t="s">
        <v>149</v>
      </c>
      <c r="E87" s="74" t="s">
        <v>13</v>
      </c>
      <c r="F87" s="89">
        <v>2825049</v>
      </c>
      <c r="G87" s="89">
        <v>-5876</v>
      </c>
      <c r="H87" s="76">
        <f>F87+G87</f>
        <v>2819173</v>
      </c>
      <c r="I87" s="71"/>
      <c r="J87" s="72"/>
    </row>
    <row r="88" spans="1:10">
      <c r="A88" s="22" t="s">
        <v>195</v>
      </c>
      <c r="B88" s="15" t="s">
        <v>7</v>
      </c>
      <c r="C88" s="15" t="s">
        <v>19</v>
      </c>
      <c r="D88" s="15" t="s">
        <v>149</v>
      </c>
      <c r="E88" s="15" t="s">
        <v>14</v>
      </c>
      <c r="F88" s="21">
        <f>F89+F90</f>
        <v>978951</v>
      </c>
      <c r="G88" s="21">
        <f>G89+G90</f>
        <v>5876</v>
      </c>
      <c r="H88" s="21">
        <f>H89+H90</f>
        <v>984827</v>
      </c>
      <c r="I88" s="18"/>
    </row>
    <row r="89" spans="1:10" ht="51">
      <c r="A89" s="16" t="s">
        <v>194</v>
      </c>
      <c r="B89" s="14" t="s">
        <v>7</v>
      </c>
      <c r="C89" s="14" t="s">
        <v>19</v>
      </c>
      <c r="D89" s="14" t="s">
        <v>149</v>
      </c>
      <c r="E89" s="14" t="s">
        <v>22</v>
      </c>
      <c r="F89" s="17">
        <v>796000</v>
      </c>
      <c r="G89" s="17"/>
      <c r="H89" s="23">
        <f>F89+G89</f>
        <v>796000</v>
      </c>
      <c r="I89" s="18"/>
    </row>
    <row r="90" spans="1:10">
      <c r="A90" s="16" t="s">
        <v>260</v>
      </c>
      <c r="B90" s="14" t="s">
        <v>7</v>
      </c>
      <c r="C90" s="14" t="s">
        <v>19</v>
      </c>
      <c r="D90" s="14" t="s">
        <v>149</v>
      </c>
      <c r="E90" s="14" t="s">
        <v>15</v>
      </c>
      <c r="F90" s="26">
        <v>182951</v>
      </c>
      <c r="G90" s="26">
        <v>5876</v>
      </c>
      <c r="H90" s="23">
        <f>F90+G90</f>
        <v>188827</v>
      </c>
      <c r="I90" s="18"/>
    </row>
    <row r="91" spans="1:10" ht="25.5">
      <c r="A91" s="22" t="s">
        <v>261</v>
      </c>
      <c r="B91" s="15" t="s">
        <v>7</v>
      </c>
      <c r="C91" s="15" t="s">
        <v>19</v>
      </c>
      <c r="D91" s="15" t="s">
        <v>146</v>
      </c>
      <c r="E91" s="50"/>
      <c r="F91" s="43">
        <f>F92</f>
        <v>670000</v>
      </c>
      <c r="G91" s="43">
        <f t="shared" ref="G91:H93" si="18">G92</f>
        <v>0</v>
      </c>
      <c r="H91" s="43">
        <f t="shared" si="18"/>
        <v>670000</v>
      </c>
      <c r="I91" s="18"/>
    </row>
    <row r="92" spans="1:10" ht="25.5">
      <c r="A92" s="22" t="s">
        <v>262</v>
      </c>
      <c r="B92" s="15" t="s">
        <v>7</v>
      </c>
      <c r="C92" s="15" t="s">
        <v>19</v>
      </c>
      <c r="D92" s="15" t="s">
        <v>147</v>
      </c>
      <c r="E92" s="50"/>
      <c r="F92" s="43">
        <f>F93</f>
        <v>670000</v>
      </c>
      <c r="G92" s="43">
        <f t="shared" si="18"/>
        <v>0</v>
      </c>
      <c r="H92" s="43">
        <f t="shared" si="18"/>
        <v>670000</v>
      </c>
      <c r="I92" s="18"/>
    </row>
    <row r="93" spans="1:10" ht="25.5">
      <c r="A93" s="22" t="s">
        <v>173</v>
      </c>
      <c r="B93" s="15" t="s">
        <v>7</v>
      </c>
      <c r="C93" s="15" t="s">
        <v>19</v>
      </c>
      <c r="D93" s="15" t="s">
        <v>147</v>
      </c>
      <c r="E93" s="50" t="s">
        <v>12</v>
      </c>
      <c r="F93" s="43">
        <f>F94</f>
        <v>670000</v>
      </c>
      <c r="G93" s="43">
        <f t="shared" si="18"/>
        <v>0</v>
      </c>
      <c r="H93" s="43">
        <f t="shared" si="18"/>
        <v>670000</v>
      </c>
      <c r="I93" s="18"/>
    </row>
    <row r="94" spans="1:10" ht="38.25">
      <c r="A94" s="16" t="s">
        <v>174</v>
      </c>
      <c r="B94" s="14" t="s">
        <v>7</v>
      </c>
      <c r="C94" s="14" t="s">
        <v>19</v>
      </c>
      <c r="D94" s="14" t="s">
        <v>147</v>
      </c>
      <c r="E94" s="49" t="s">
        <v>13</v>
      </c>
      <c r="F94" s="23">
        <v>670000</v>
      </c>
      <c r="G94" s="23"/>
      <c r="H94" s="23">
        <f>F94+G94</f>
        <v>670000</v>
      </c>
      <c r="I94" s="18"/>
    </row>
    <row r="95" spans="1:10" ht="63.75">
      <c r="A95" s="22" t="s">
        <v>307</v>
      </c>
      <c r="B95" s="15" t="s">
        <v>7</v>
      </c>
      <c r="C95" s="15" t="s">
        <v>19</v>
      </c>
      <c r="D95" s="15" t="s">
        <v>305</v>
      </c>
      <c r="E95" s="50"/>
      <c r="F95" s="43">
        <f>F96</f>
        <v>374980</v>
      </c>
      <c r="G95" s="43">
        <f t="shared" ref="G95:H97" si="19">G96</f>
        <v>-25300</v>
      </c>
      <c r="H95" s="43">
        <f t="shared" si="19"/>
        <v>349680</v>
      </c>
      <c r="I95" s="18"/>
    </row>
    <row r="96" spans="1:10" ht="38.25">
      <c r="A96" s="22" t="s">
        <v>308</v>
      </c>
      <c r="B96" s="15" t="s">
        <v>7</v>
      </c>
      <c r="C96" s="15" t="s">
        <v>19</v>
      </c>
      <c r="D96" s="15" t="s">
        <v>306</v>
      </c>
      <c r="E96" s="50"/>
      <c r="F96" s="43">
        <f>F97</f>
        <v>374980</v>
      </c>
      <c r="G96" s="43">
        <f t="shared" si="19"/>
        <v>-25300</v>
      </c>
      <c r="H96" s="43">
        <f t="shared" si="19"/>
        <v>349680</v>
      </c>
      <c r="I96" s="18"/>
    </row>
    <row r="97" spans="1:9" ht="63.75">
      <c r="A97" s="22" t="s">
        <v>268</v>
      </c>
      <c r="B97" s="15" t="s">
        <v>7</v>
      </c>
      <c r="C97" s="15" t="s">
        <v>19</v>
      </c>
      <c r="D97" s="15" t="s">
        <v>306</v>
      </c>
      <c r="E97" s="50" t="s">
        <v>10</v>
      </c>
      <c r="F97" s="43">
        <f>F98</f>
        <v>374980</v>
      </c>
      <c r="G97" s="43">
        <f t="shared" si="19"/>
        <v>-25300</v>
      </c>
      <c r="H97" s="43">
        <f t="shared" si="19"/>
        <v>349680</v>
      </c>
      <c r="I97" s="18"/>
    </row>
    <row r="98" spans="1:9" ht="25.5">
      <c r="A98" s="16" t="s">
        <v>269</v>
      </c>
      <c r="B98" s="14" t="s">
        <v>7</v>
      </c>
      <c r="C98" s="14" t="s">
        <v>19</v>
      </c>
      <c r="D98" s="14" t="s">
        <v>306</v>
      </c>
      <c r="E98" s="49" t="s">
        <v>11</v>
      </c>
      <c r="F98" s="23">
        <v>374980</v>
      </c>
      <c r="G98" s="23">
        <v>-25300</v>
      </c>
      <c r="H98" s="23">
        <f>F98+G98</f>
        <v>349680</v>
      </c>
      <c r="I98" s="18"/>
    </row>
    <row r="99" spans="1:9" ht="25.5">
      <c r="A99" s="22" t="s">
        <v>284</v>
      </c>
      <c r="B99" s="15" t="s">
        <v>7</v>
      </c>
      <c r="C99" s="15" t="s">
        <v>23</v>
      </c>
      <c r="D99" s="15"/>
      <c r="E99" s="15"/>
      <c r="F99" s="21">
        <f t="shared" ref="F99:H104" si="20">F100</f>
        <v>200000</v>
      </c>
      <c r="G99" s="21">
        <f t="shared" si="20"/>
        <v>0</v>
      </c>
      <c r="H99" s="21">
        <f t="shared" si="20"/>
        <v>200000</v>
      </c>
      <c r="I99" s="18"/>
    </row>
    <row r="100" spans="1:9" ht="38.25">
      <c r="A100" s="22" t="s">
        <v>283</v>
      </c>
      <c r="B100" s="15" t="s">
        <v>7</v>
      </c>
      <c r="C100" s="15" t="s">
        <v>24</v>
      </c>
      <c r="D100" s="15"/>
      <c r="E100" s="15"/>
      <c r="F100" s="21">
        <f t="shared" si="20"/>
        <v>200000</v>
      </c>
      <c r="G100" s="21">
        <f t="shared" si="20"/>
        <v>0</v>
      </c>
      <c r="H100" s="21">
        <f t="shared" si="20"/>
        <v>200000</v>
      </c>
      <c r="I100" s="18"/>
    </row>
    <row r="101" spans="1:9" ht="38.25">
      <c r="A101" s="22" t="s">
        <v>252</v>
      </c>
      <c r="B101" s="15" t="s">
        <v>7</v>
      </c>
      <c r="C101" s="15" t="s">
        <v>24</v>
      </c>
      <c r="D101" s="15" t="s">
        <v>66</v>
      </c>
      <c r="E101" s="15"/>
      <c r="F101" s="21">
        <f t="shared" si="20"/>
        <v>200000</v>
      </c>
      <c r="G101" s="21">
        <f t="shared" si="20"/>
        <v>0</v>
      </c>
      <c r="H101" s="21">
        <f t="shared" si="20"/>
        <v>200000</v>
      </c>
      <c r="I101" s="18"/>
    </row>
    <row r="102" spans="1:9" ht="25.5">
      <c r="A102" s="22" t="s">
        <v>245</v>
      </c>
      <c r="B102" s="15" t="s">
        <v>7</v>
      </c>
      <c r="C102" s="15" t="s">
        <v>24</v>
      </c>
      <c r="D102" s="15" t="s">
        <v>67</v>
      </c>
      <c r="E102" s="15"/>
      <c r="F102" s="21">
        <f t="shared" si="20"/>
        <v>200000</v>
      </c>
      <c r="G102" s="21">
        <f t="shared" si="20"/>
        <v>0</v>
      </c>
      <c r="H102" s="21">
        <f t="shared" si="20"/>
        <v>200000</v>
      </c>
      <c r="I102" s="18"/>
    </row>
    <row r="103" spans="1:9" ht="51">
      <c r="A103" s="22" t="s">
        <v>246</v>
      </c>
      <c r="B103" s="15" t="s">
        <v>7</v>
      </c>
      <c r="C103" s="15" t="s">
        <v>24</v>
      </c>
      <c r="D103" s="15" t="s">
        <v>68</v>
      </c>
      <c r="E103" s="15"/>
      <c r="F103" s="21">
        <f t="shared" si="20"/>
        <v>200000</v>
      </c>
      <c r="G103" s="21">
        <f t="shared" si="20"/>
        <v>0</v>
      </c>
      <c r="H103" s="21">
        <f t="shared" si="20"/>
        <v>200000</v>
      </c>
      <c r="I103" s="18"/>
    </row>
    <row r="104" spans="1:9" ht="25.5">
      <c r="A104" s="22" t="s">
        <v>173</v>
      </c>
      <c r="B104" s="15" t="s">
        <v>7</v>
      </c>
      <c r="C104" s="15" t="s">
        <v>24</v>
      </c>
      <c r="D104" s="15" t="s">
        <v>68</v>
      </c>
      <c r="E104" s="15" t="s">
        <v>12</v>
      </c>
      <c r="F104" s="21">
        <f t="shared" si="20"/>
        <v>200000</v>
      </c>
      <c r="G104" s="21">
        <f t="shared" si="20"/>
        <v>0</v>
      </c>
      <c r="H104" s="21">
        <f t="shared" si="20"/>
        <v>200000</v>
      </c>
      <c r="I104" s="18"/>
    </row>
    <row r="105" spans="1:9" ht="38.25">
      <c r="A105" s="16" t="s">
        <v>174</v>
      </c>
      <c r="B105" s="14" t="s">
        <v>7</v>
      </c>
      <c r="C105" s="14" t="s">
        <v>24</v>
      </c>
      <c r="D105" s="14" t="s">
        <v>68</v>
      </c>
      <c r="E105" s="14" t="s">
        <v>13</v>
      </c>
      <c r="F105" s="17">
        <v>200000</v>
      </c>
      <c r="G105" s="17"/>
      <c r="H105" s="23">
        <f>F105+G105</f>
        <v>200000</v>
      </c>
      <c r="I105" s="18"/>
    </row>
    <row r="106" spans="1:9">
      <c r="A106" s="22" t="s">
        <v>247</v>
      </c>
      <c r="B106" s="15" t="s">
        <v>7</v>
      </c>
      <c r="C106" s="15" t="s">
        <v>25</v>
      </c>
      <c r="D106" s="15"/>
      <c r="E106" s="15"/>
      <c r="F106" s="21">
        <f>F107+F119</f>
        <v>42602883.979999997</v>
      </c>
      <c r="G106" s="21">
        <f>G107+G119</f>
        <v>-1879920.19</v>
      </c>
      <c r="H106" s="21">
        <f>H107+H119</f>
        <v>40722963.789999999</v>
      </c>
      <c r="I106" s="18"/>
    </row>
    <row r="107" spans="1:9">
      <c r="A107" s="22" t="s">
        <v>248</v>
      </c>
      <c r="B107" s="15" t="s">
        <v>7</v>
      </c>
      <c r="C107" s="15" t="s">
        <v>26</v>
      </c>
      <c r="D107" s="15"/>
      <c r="E107" s="15"/>
      <c r="F107" s="21">
        <f t="shared" ref="F107:H114" si="21">F108</f>
        <v>41255883.979999997</v>
      </c>
      <c r="G107" s="21">
        <f t="shared" si="21"/>
        <v>-1879920.19</v>
      </c>
      <c r="H107" s="21">
        <f t="shared" si="21"/>
        <v>39375963.789999999</v>
      </c>
      <c r="I107" s="18"/>
    </row>
    <row r="108" spans="1:9" ht="51">
      <c r="A108" s="22" t="s">
        <v>249</v>
      </c>
      <c r="B108" s="15" t="s">
        <v>7</v>
      </c>
      <c r="C108" s="15" t="s">
        <v>26</v>
      </c>
      <c r="D108" s="15" t="s">
        <v>150</v>
      </c>
      <c r="E108" s="15"/>
      <c r="F108" s="21">
        <f t="shared" si="21"/>
        <v>41255883.979999997</v>
      </c>
      <c r="G108" s="21">
        <f t="shared" si="21"/>
        <v>-1879920.19</v>
      </c>
      <c r="H108" s="21">
        <f t="shared" si="21"/>
        <v>39375963.789999999</v>
      </c>
      <c r="I108" s="18"/>
    </row>
    <row r="109" spans="1:9" ht="25.5">
      <c r="A109" s="22" t="s">
        <v>250</v>
      </c>
      <c r="B109" s="15" t="s">
        <v>7</v>
      </c>
      <c r="C109" s="15" t="s">
        <v>26</v>
      </c>
      <c r="D109" s="15" t="s">
        <v>151</v>
      </c>
      <c r="E109" s="15"/>
      <c r="F109" s="21">
        <f>F110+F113+F116</f>
        <v>41255883.979999997</v>
      </c>
      <c r="G109" s="21">
        <f t="shared" ref="G109:H109" si="22">G110+G113+G116</f>
        <v>-1879920.19</v>
      </c>
      <c r="H109" s="21">
        <f t="shared" si="22"/>
        <v>39375963.789999999</v>
      </c>
      <c r="I109" s="18"/>
    </row>
    <row r="110" spans="1:9" ht="51">
      <c r="A110" s="22" t="s">
        <v>310</v>
      </c>
      <c r="B110" s="15" t="s">
        <v>7</v>
      </c>
      <c r="C110" s="15" t="s">
        <v>26</v>
      </c>
      <c r="D110" s="15" t="s">
        <v>309</v>
      </c>
      <c r="E110" s="15"/>
      <c r="F110" s="21">
        <f>F111</f>
        <v>19516000</v>
      </c>
      <c r="G110" s="21">
        <f t="shared" ref="G110:H111" si="23">G111</f>
        <v>-1879920.19</v>
      </c>
      <c r="H110" s="21">
        <f t="shared" si="23"/>
        <v>17636079.809999999</v>
      </c>
      <c r="I110" s="18"/>
    </row>
    <row r="111" spans="1:9" ht="25.5">
      <c r="A111" s="22" t="s">
        <v>173</v>
      </c>
      <c r="B111" s="15" t="s">
        <v>7</v>
      </c>
      <c r="C111" s="15" t="s">
        <v>26</v>
      </c>
      <c r="D111" s="15" t="s">
        <v>309</v>
      </c>
      <c r="E111" s="15" t="s">
        <v>12</v>
      </c>
      <c r="F111" s="21">
        <f>F112</f>
        <v>19516000</v>
      </c>
      <c r="G111" s="21">
        <f t="shared" si="23"/>
        <v>-1879920.19</v>
      </c>
      <c r="H111" s="21">
        <f t="shared" si="23"/>
        <v>17636079.809999999</v>
      </c>
      <c r="I111" s="18"/>
    </row>
    <row r="112" spans="1:9" ht="38.25">
      <c r="A112" s="16" t="s">
        <v>174</v>
      </c>
      <c r="B112" s="14" t="s">
        <v>7</v>
      </c>
      <c r="C112" s="14" t="s">
        <v>26</v>
      </c>
      <c r="D112" s="14" t="s">
        <v>309</v>
      </c>
      <c r="E112" s="14" t="s">
        <v>13</v>
      </c>
      <c r="F112" s="44">
        <v>19516000</v>
      </c>
      <c r="G112" s="44">
        <v>-1879920.19</v>
      </c>
      <c r="H112" s="45">
        <f>F112+G112</f>
        <v>17636079.809999999</v>
      </c>
      <c r="I112" s="18"/>
    </row>
    <row r="113" spans="1:9" ht="51">
      <c r="A113" s="22" t="s">
        <v>251</v>
      </c>
      <c r="B113" s="15" t="s">
        <v>7</v>
      </c>
      <c r="C113" s="15" t="s">
        <v>26</v>
      </c>
      <c r="D113" s="15" t="s">
        <v>152</v>
      </c>
      <c r="E113" s="15"/>
      <c r="F113" s="21">
        <f t="shared" si="21"/>
        <v>19796000</v>
      </c>
      <c r="G113" s="21">
        <f t="shared" si="21"/>
        <v>0</v>
      </c>
      <c r="H113" s="21">
        <f t="shared" si="21"/>
        <v>19796000</v>
      </c>
      <c r="I113" s="18"/>
    </row>
    <row r="114" spans="1:9" ht="25.5">
      <c r="A114" s="22" t="s">
        <v>173</v>
      </c>
      <c r="B114" s="15" t="s">
        <v>7</v>
      </c>
      <c r="C114" s="15" t="s">
        <v>26</v>
      </c>
      <c r="D114" s="15" t="s">
        <v>152</v>
      </c>
      <c r="E114" s="15" t="s">
        <v>12</v>
      </c>
      <c r="F114" s="21">
        <f t="shared" si="21"/>
        <v>19796000</v>
      </c>
      <c r="G114" s="21">
        <f t="shared" si="21"/>
        <v>0</v>
      </c>
      <c r="H114" s="21">
        <f t="shared" si="21"/>
        <v>19796000</v>
      </c>
      <c r="I114" s="18"/>
    </row>
    <row r="115" spans="1:9" ht="38.25">
      <c r="A115" s="22" t="s">
        <v>174</v>
      </c>
      <c r="B115" s="15" t="s">
        <v>7</v>
      </c>
      <c r="C115" s="15" t="s">
        <v>26</v>
      </c>
      <c r="D115" s="15" t="s">
        <v>152</v>
      </c>
      <c r="E115" s="15" t="s">
        <v>13</v>
      </c>
      <c r="F115" s="70">
        <v>19796000</v>
      </c>
      <c r="G115" s="70"/>
      <c r="H115" s="28">
        <f>F115+G115</f>
        <v>19796000</v>
      </c>
      <c r="I115" s="18"/>
    </row>
    <row r="116" spans="1:9" ht="25.5">
      <c r="A116" s="22" t="s">
        <v>315</v>
      </c>
      <c r="B116" s="15" t="s">
        <v>7</v>
      </c>
      <c r="C116" s="15" t="s">
        <v>26</v>
      </c>
      <c r="D116" s="15" t="s">
        <v>314</v>
      </c>
      <c r="E116" s="15"/>
      <c r="F116" s="43">
        <f>F117</f>
        <v>1943883.98</v>
      </c>
      <c r="G116" s="43">
        <f t="shared" ref="G116:H117" si="24">G117</f>
        <v>0</v>
      </c>
      <c r="H116" s="43">
        <f t="shared" si="24"/>
        <v>1943883.98</v>
      </c>
      <c r="I116" s="18"/>
    </row>
    <row r="117" spans="1:9" ht="25.5">
      <c r="A117" s="22" t="s">
        <v>173</v>
      </c>
      <c r="B117" s="15" t="s">
        <v>7</v>
      </c>
      <c r="C117" s="15" t="s">
        <v>26</v>
      </c>
      <c r="D117" s="15" t="s">
        <v>314</v>
      </c>
      <c r="E117" s="15" t="s">
        <v>12</v>
      </c>
      <c r="F117" s="43">
        <f>F118</f>
        <v>1943883.98</v>
      </c>
      <c r="G117" s="43">
        <f t="shared" si="24"/>
        <v>0</v>
      </c>
      <c r="H117" s="43">
        <f t="shared" si="24"/>
        <v>1943883.98</v>
      </c>
      <c r="I117" s="18"/>
    </row>
    <row r="118" spans="1:9" ht="38.25">
      <c r="A118" s="16" t="s">
        <v>174</v>
      </c>
      <c r="B118" s="14" t="s">
        <v>7</v>
      </c>
      <c r="C118" s="14" t="s">
        <v>26</v>
      </c>
      <c r="D118" s="14" t="s">
        <v>314</v>
      </c>
      <c r="E118" s="14" t="s">
        <v>13</v>
      </c>
      <c r="F118" s="70">
        <v>1943883.98</v>
      </c>
      <c r="G118" s="70"/>
      <c r="H118" s="28">
        <f>F118+G118</f>
        <v>1943883.98</v>
      </c>
      <c r="I118" s="18"/>
    </row>
    <row r="119" spans="1:9" ht="25.5">
      <c r="A119" s="22" t="s">
        <v>253</v>
      </c>
      <c r="B119" s="15" t="s">
        <v>7</v>
      </c>
      <c r="C119" s="15" t="s">
        <v>27</v>
      </c>
      <c r="D119" s="15"/>
      <c r="E119" s="15"/>
      <c r="F119" s="21">
        <f>F120+F125+F130</f>
        <v>1347000</v>
      </c>
      <c r="G119" s="21">
        <f>G120+G125+G130</f>
        <v>0</v>
      </c>
      <c r="H119" s="21">
        <f>H120+H125+H130</f>
        <v>1347000</v>
      </c>
      <c r="I119" s="18"/>
    </row>
    <row r="120" spans="1:9" ht="51">
      <c r="A120" s="22" t="s">
        <v>254</v>
      </c>
      <c r="B120" s="15" t="s">
        <v>7</v>
      </c>
      <c r="C120" s="15" t="s">
        <v>27</v>
      </c>
      <c r="D120" s="15" t="s">
        <v>63</v>
      </c>
      <c r="E120" s="15"/>
      <c r="F120" s="21">
        <f t="shared" ref="F120:H123" si="25">F121</f>
        <v>300000</v>
      </c>
      <c r="G120" s="21">
        <f t="shared" si="25"/>
        <v>0</v>
      </c>
      <c r="H120" s="21">
        <f t="shared" si="25"/>
        <v>300000</v>
      </c>
      <c r="I120" s="18"/>
    </row>
    <row r="121" spans="1:9" ht="51">
      <c r="A121" s="22" t="s">
        <v>255</v>
      </c>
      <c r="B121" s="15" t="s">
        <v>7</v>
      </c>
      <c r="C121" s="15" t="s">
        <v>27</v>
      </c>
      <c r="D121" s="15" t="s">
        <v>64</v>
      </c>
      <c r="E121" s="15"/>
      <c r="F121" s="21">
        <f t="shared" si="25"/>
        <v>300000</v>
      </c>
      <c r="G121" s="21">
        <f t="shared" si="25"/>
        <v>0</v>
      </c>
      <c r="H121" s="21">
        <f t="shared" si="25"/>
        <v>300000</v>
      </c>
      <c r="I121" s="18"/>
    </row>
    <row r="122" spans="1:9" ht="51">
      <c r="A122" s="22" t="s">
        <v>256</v>
      </c>
      <c r="B122" s="15" t="s">
        <v>7</v>
      </c>
      <c r="C122" s="15" t="s">
        <v>27</v>
      </c>
      <c r="D122" s="15" t="s">
        <v>65</v>
      </c>
      <c r="E122" s="15"/>
      <c r="F122" s="21">
        <f t="shared" si="25"/>
        <v>300000</v>
      </c>
      <c r="G122" s="21">
        <f t="shared" si="25"/>
        <v>0</v>
      </c>
      <c r="H122" s="21">
        <f t="shared" si="25"/>
        <v>300000</v>
      </c>
      <c r="I122" s="18"/>
    </row>
    <row r="123" spans="1:9" ht="25.5">
      <c r="A123" s="22" t="s">
        <v>173</v>
      </c>
      <c r="B123" s="15" t="s">
        <v>7</v>
      </c>
      <c r="C123" s="15" t="s">
        <v>27</v>
      </c>
      <c r="D123" s="15" t="s">
        <v>65</v>
      </c>
      <c r="E123" s="15" t="s">
        <v>12</v>
      </c>
      <c r="F123" s="21">
        <f t="shared" si="25"/>
        <v>300000</v>
      </c>
      <c r="G123" s="21">
        <f t="shared" si="25"/>
        <v>0</v>
      </c>
      <c r="H123" s="21">
        <f t="shared" si="25"/>
        <v>300000</v>
      </c>
      <c r="I123" s="18"/>
    </row>
    <row r="124" spans="1:9" ht="38.25">
      <c r="A124" s="16" t="s">
        <v>174</v>
      </c>
      <c r="B124" s="14" t="s">
        <v>7</v>
      </c>
      <c r="C124" s="14" t="s">
        <v>27</v>
      </c>
      <c r="D124" s="14" t="s">
        <v>65</v>
      </c>
      <c r="E124" s="14" t="s">
        <v>13</v>
      </c>
      <c r="F124" s="17">
        <v>300000</v>
      </c>
      <c r="G124" s="17"/>
      <c r="H124" s="23">
        <f>F124+G124</f>
        <v>300000</v>
      </c>
      <c r="I124" s="18"/>
    </row>
    <row r="125" spans="1:9" ht="51">
      <c r="A125" s="22" t="s">
        <v>190</v>
      </c>
      <c r="B125" s="15" t="s">
        <v>7</v>
      </c>
      <c r="C125" s="15" t="s">
        <v>27</v>
      </c>
      <c r="D125" s="15" t="s">
        <v>69</v>
      </c>
      <c r="E125" s="15"/>
      <c r="F125" s="21">
        <f t="shared" ref="F125:H128" si="26">F126</f>
        <v>100000</v>
      </c>
      <c r="G125" s="21">
        <f t="shared" si="26"/>
        <v>0</v>
      </c>
      <c r="H125" s="21">
        <f t="shared" si="26"/>
        <v>100000</v>
      </c>
      <c r="I125" s="18"/>
    </row>
    <row r="126" spans="1:9" ht="25.5">
      <c r="A126" s="22" t="s">
        <v>188</v>
      </c>
      <c r="B126" s="15" t="s">
        <v>7</v>
      </c>
      <c r="C126" s="15" t="s">
        <v>27</v>
      </c>
      <c r="D126" s="15" t="s">
        <v>70</v>
      </c>
      <c r="E126" s="15"/>
      <c r="F126" s="21">
        <f t="shared" si="26"/>
        <v>100000</v>
      </c>
      <c r="G126" s="21">
        <f t="shared" si="26"/>
        <v>0</v>
      </c>
      <c r="H126" s="21">
        <f t="shared" si="26"/>
        <v>100000</v>
      </c>
      <c r="I126" s="18"/>
    </row>
    <row r="127" spans="1:9" ht="51">
      <c r="A127" s="22" t="s">
        <v>189</v>
      </c>
      <c r="B127" s="15" t="s">
        <v>7</v>
      </c>
      <c r="C127" s="15" t="s">
        <v>27</v>
      </c>
      <c r="D127" s="15" t="s">
        <v>71</v>
      </c>
      <c r="E127" s="15"/>
      <c r="F127" s="21">
        <f t="shared" si="26"/>
        <v>100000</v>
      </c>
      <c r="G127" s="21">
        <f t="shared" si="26"/>
        <v>0</v>
      </c>
      <c r="H127" s="21">
        <f t="shared" si="26"/>
        <v>100000</v>
      </c>
      <c r="I127" s="18"/>
    </row>
    <row r="128" spans="1:9" ht="25.5">
      <c r="A128" s="22" t="s">
        <v>173</v>
      </c>
      <c r="B128" s="15" t="s">
        <v>7</v>
      </c>
      <c r="C128" s="15" t="s">
        <v>27</v>
      </c>
      <c r="D128" s="15" t="s">
        <v>71</v>
      </c>
      <c r="E128" s="15" t="s">
        <v>12</v>
      </c>
      <c r="F128" s="21">
        <f t="shared" si="26"/>
        <v>100000</v>
      </c>
      <c r="G128" s="21">
        <f t="shared" si="26"/>
        <v>0</v>
      </c>
      <c r="H128" s="21">
        <f t="shared" si="26"/>
        <v>100000</v>
      </c>
      <c r="I128" s="18"/>
    </row>
    <row r="129" spans="1:9" ht="38.25">
      <c r="A129" s="16" t="s">
        <v>174</v>
      </c>
      <c r="B129" s="14" t="s">
        <v>7</v>
      </c>
      <c r="C129" s="14" t="s">
        <v>27</v>
      </c>
      <c r="D129" s="14" t="s">
        <v>71</v>
      </c>
      <c r="E129" s="14" t="s">
        <v>13</v>
      </c>
      <c r="F129" s="17">
        <v>100000</v>
      </c>
      <c r="G129" s="17"/>
      <c r="H129" s="23">
        <f>F129+G129</f>
        <v>100000</v>
      </c>
      <c r="I129" s="18"/>
    </row>
    <row r="130" spans="1:9" ht="38.25">
      <c r="A130" s="22" t="s">
        <v>187</v>
      </c>
      <c r="B130" s="15" t="s">
        <v>7</v>
      </c>
      <c r="C130" s="15" t="s">
        <v>27</v>
      </c>
      <c r="D130" s="15" t="s">
        <v>72</v>
      </c>
      <c r="E130" s="15"/>
      <c r="F130" s="21">
        <f t="shared" ref="F130:H133" si="27">F131</f>
        <v>947000</v>
      </c>
      <c r="G130" s="21">
        <f t="shared" si="27"/>
        <v>0</v>
      </c>
      <c r="H130" s="21">
        <f t="shared" si="27"/>
        <v>947000</v>
      </c>
      <c r="I130" s="18"/>
    </row>
    <row r="131" spans="1:9" ht="38.25">
      <c r="A131" s="22" t="s">
        <v>185</v>
      </c>
      <c r="B131" s="15" t="s">
        <v>7</v>
      </c>
      <c r="C131" s="15" t="s">
        <v>27</v>
      </c>
      <c r="D131" s="15" t="s">
        <v>73</v>
      </c>
      <c r="E131" s="15"/>
      <c r="F131" s="21">
        <f t="shared" si="27"/>
        <v>947000</v>
      </c>
      <c r="G131" s="21">
        <f t="shared" si="27"/>
        <v>0</v>
      </c>
      <c r="H131" s="21">
        <f t="shared" si="27"/>
        <v>947000</v>
      </c>
      <c r="I131" s="18"/>
    </row>
    <row r="132" spans="1:9">
      <c r="A132" s="22" t="s">
        <v>186</v>
      </c>
      <c r="B132" s="15" t="s">
        <v>7</v>
      </c>
      <c r="C132" s="15" t="s">
        <v>27</v>
      </c>
      <c r="D132" s="15" t="s">
        <v>74</v>
      </c>
      <c r="E132" s="15"/>
      <c r="F132" s="21">
        <f t="shared" si="27"/>
        <v>947000</v>
      </c>
      <c r="G132" s="21">
        <f t="shared" si="27"/>
        <v>0</v>
      </c>
      <c r="H132" s="21">
        <f t="shared" si="27"/>
        <v>947000</v>
      </c>
      <c r="I132" s="18"/>
    </row>
    <row r="133" spans="1:9" ht="25.5">
      <c r="A133" s="22" t="s">
        <v>173</v>
      </c>
      <c r="B133" s="15" t="s">
        <v>7</v>
      </c>
      <c r="C133" s="15" t="s">
        <v>27</v>
      </c>
      <c r="D133" s="15" t="s">
        <v>74</v>
      </c>
      <c r="E133" s="15" t="s">
        <v>12</v>
      </c>
      <c r="F133" s="21">
        <f t="shared" si="27"/>
        <v>947000</v>
      </c>
      <c r="G133" s="21">
        <f t="shared" si="27"/>
        <v>0</v>
      </c>
      <c r="H133" s="21">
        <f t="shared" si="27"/>
        <v>947000</v>
      </c>
      <c r="I133" s="18"/>
    </row>
    <row r="134" spans="1:9" ht="38.25">
      <c r="A134" s="16" t="s">
        <v>174</v>
      </c>
      <c r="B134" s="14" t="s">
        <v>7</v>
      </c>
      <c r="C134" s="14" t="s">
        <v>27</v>
      </c>
      <c r="D134" s="14" t="s">
        <v>74</v>
      </c>
      <c r="E134" s="14" t="s">
        <v>13</v>
      </c>
      <c r="F134" s="17">
        <v>947000</v>
      </c>
      <c r="G134" s="17"/>
      <c r="H134" s="23">
        <f>F134+G134</f>
        <v>947000</v>
      </c>
      <c r="I134" s="18"/>
    </row>
    <row r="135" spans="1:9">
      <c r="A135" s="22" t="s">
        <v>184</v>
      </c>
      <c r="B135" s="15" t="s">
        <v>7</v>
      </c>
      <c r="C135" s="15" t="s">
        <v>28</v>
      </c>
      <c r="D135" s="15"/>
      <c r="E135" s="15"/>
      <c r="F135" s="21">
        <f>F136+F154+F190</f>
        <v>375197084.26999998</v>
      </c>
      <c r="G135" s="21">
        <f>G136+G154+G190</f>
        <v>-2953715.62</v>
      </c>
      <c r="H135" s="21">
        <f>H136+H154+H190</f>
        <v>372243368.64999998</v>
      </c>
      <c r="I135" s="18"/>
    </row>
    <row r="136" spans="1:9">
      <c r="A136" s="22" t="s">
        <v>164</v>
      </c>
      <c r="B136" s="15" t="s">
        <v>7</v>
      </c>
      <c r="C136" s="15" t="s">
        <v>29</v>
      </c>
      <c r="D136" s="15"/>
      <c r="E136" s="15"/>
      <c r="F136" s="21">
        <f>F137+F147</f>
        <v>290706302.38999999</v>
      </c>
      <c r="G136" s="21">
        <f>G137+G147</f>
        <v>1304935.6599999999</v>
      </c>
      <c r="H136" s="21">
        <f>H137+H147</f>
        <v>292011238.05000001</v>
      </c>
      <c r="I136" s="18"/>
    </row>
    <row r="137" spans="1:9" ht="63.75">
      <c r="A137" s="22" t="s">
        <v>311</v>
      </c>
      <c r="B137" s="15" t="s">
        <v>7</v>
      </c>
      <c r="C137" s="15" t="s">
        <v>29</v>
      </c>
      <c r="D137" s="15" t="s">
        <v>160</v>
      </c>
      <c r="E137" s="15"/>
      <c r="F137" s="21">
        <f>F138+F142</f>
        <v>289206302.38999999</v>
      </c>
      <c r="G137" s="21">
        <f t="shared" ref="G137:H137" si="28">G138+G142</f>
        <v>1304935.6599999999</v>
      </c>
      <c r="H137" s="21">
        <f t="shared" si="28"/>
        <v>290511238.05000001</v>
      </c>
      <c r="I137" s="18"/>
    </row>
    <row r="138" spans="1:9" ht="25.5">
      <c r="A138" s="25" t="s">
        <v>166</v>
      </c>
      <c r="B138" s="15" t="s">
        <v>7</v>
      </c>
      <c r="C138" s="15" t="s">
        <v>29</v>
      </c>
      <c r="D138" s="15" t="s">
        <v>312</v>
      </c>
      <c r="E138" s="15"/>
      <c r="F138" s="21">
        <f>F139</f>
        <v>849216.01</v>
      </c>
      <c r="G138" s="21">
        <f t="shared" ref="G138:H140" si="29">G139</f>
        <v>0</v>
      </c>
      <c r="H138" s="21">
        <f t="shared" si="29"/>
        <v>849216.01</v>
      </c>
      <c r="I138" s="18"/>
    </row>
    <row r="139" spans="1:9" ht="89.25">
      <c r="A139" s="25" t="s">
        <v>167</v>
      </c>
      <c r="B139" s="15" t="s">
        <v>7</v>
      </c>
      <c r="C139" s="15" t="s">
        <v>29</v>
      </c>
      <c r="D139" s="15" t="s">
        <v>313</v>
      </c>
      <c r="E139" s="15"/>
      <c r="F139" s="21">
        <f>F140</f>
        <v>849216.01</v>
      </c>
      <c r="G139" s="21">
        <f>G140</f>
        <v>0</v>
      </c>
      <c r="H139" s="21">
        <f t="shared" si="29"/>
        <v>849216.01</v>
      </c>
      <c r="I139" s="18"/>
    </row>
    <row r="140" spans="1:9" ht="25.5">
      <c r="A140" s="25" t="s">
        <v>168</v>
      </c>
      <c r="B140" s="15" t="s">
        <v>7</v>
      </c>
      <c r="C140" s="15" t="s">
        <v>29</v>
      </c>
      <c r="D140" s="15" t="s">
        <v>313</v>
      </c>
      <c r="E140" s="15" t="s">
        <v>30</v>
      </c>
      <c r="F140" s="21">
        <f>F141</f>
        <v>849216.01</v>
      </c>
      <c r="G140" s="21">
        <f t="shared" si="29"/>
        <v>0</v>
      </c>
      <c r="H140" s="21">
        <f t="shared" si="29"/>
        <v>849216.01</v>
      </c>
      <c r="I140" s="18"/>
    </row>
    <row r="141" spans="1:9">
      <c r="A141" s="47" t="s">
        <v>169</v>
      </c>
      <c r="B141" s="15" t="s">
        <v>7</v>
      </c>
      <c r="C141" s="15" t="s">
        <v>29</v>
      </c>
      <c r="D141" s="14" t="s">
        <v>313</v>
      </c>
      <c r="E141" s="14" t="s">
        <v>31</v>
      </c>
      <c r="F141" s="69">
        <f>149216.01+700000</f>
        <v>849216.01</v>
      </c>
      <c r="G141" s="69"/>
      <c r="H141" s="69">
        <f>F141+G141</f>
        <v>849216.01</v>
      </c>
      <c r="I141" s="18"/>
    </row>
    <row r="142" spans="1:9" ht="51">
      <c r="A142" s="22" t="s">
        <v>165</v>
      </c>
      <c r="B142" s="15" t="s">
        <v>7</v>
      </c>
      <c r="C142" s="15" t="s">
        <v>29</v>
      </c>
      <c r="D142" s="15" t="s">
        <v>161</v>
      </c>
      <c r="E142" s="15"/>
      <c r="F142" s="21">
        <f>F143</f>
        <v>288357086.38</v>
      </c>
      <c r="G142" s="21">
        <f t="shared" ref="G142:H145" si="30">G143</f>
        <v>1304935.6599999999</v>
      </c>
      <c r="H142" s="21">
        <f t="shared" si="30"/>
        <v>289662022.04000002</v>
      </c>
      <c r="I142" s="18"/>
    </row>
    <row r="143" spans="1:9" ht="25.5">
      <c r="A143" s="22" t="s">
        <v>166</v>
      </c>
      <c r="B143" s="15" t="s">
        <v>7</v>
      </c>
      <c r="C143" s="15" t="s">
        <v>29</v>
      </c>
      <c r="D143" s="15" t="s">
        <v>162</v>
      </c>
      <c r="E143" s="15"/>
      <c r="F143" s="21">
        <f>F144</f>
        <v>288357086.38</v>
      </c>
      <c r="G143" s="21">
        <f t="shared" si="30"/>
        <v>1304935.6599999999</v>
      </c>
      <c r="H143" s="21">
        <f t="shared" si="30"/>
        <v>289662022.04000002</v>
      </c>
      <c r="I143" s="18"/>
    </row>
    <row r="144" spans="1:9" ht="88.5" customHeight="1">
      <c r="A144" s="25" t="s">
        <v>167</v>
      </c>
      <c r="B144" s="15" t="s">
        <v>7</v>
      </c>
      <c r="C144" s="15" t="s">
        <v>29</v>
      </c>
      <c r="D144" s="15" t="s">
        <v>163</v>
      </c>
      <c r="E144" s="15"/>
      <c r="F144" s="21">
        <f>F145</f>
        <v>288357086.38</v>
      </c>
      <c r="G144" s="21">
        <f t="shared" si="30"/>
        <v>1304935.6599999999</v>
      </c>
      <c r="H144" s="21">
        <f t="shared" si="30"/>
        <v>289662022.04000002</v>
      </c>
      <c r="I144" s="18"/>
    </row>
    <row r="145" spans="1:10" ht="25.5">
      <c r="A145" s="22" t="s">
        <v>168</v>
      </c>
      <c r="B145" s="15" t="s">
        <v>7</v>
      </c>
      <c r="C145" s="15" t="s">
        <v>29</v>
      </c>
      <c r="D145" s="15" t="s">
        <v>163</v>
      </c>
      <c r="E145" s="15" t="s">
        <v>30</v>
      </c>
      <c r="F145" s="21">
        <f>F146</f>
        <v>288357086.38</v>
      </c>
      <c r="G145" s="21">
        <f t="shared" si="30"/>
        <v>1304935.6599999999</v>
      </c>
      <c r="H145" s="21">
        <f t="shared" si="30"/>
        <v>289662022.04000002</v>
      </c>
      <c r="I145" s="18"/>
    </row>
    <row r="146" spans="1:10">
      <c r="A146" s="16" t="s">
        <v>169</v>
      </c>
      <c r="B146" s="14" t="s">
        <v>7</v>
      </c>
      <c r="C146" s="14" t="s">
        <v>29</v>
      </c>
      <c r="D146" s="14" t="s">
        <v>163</v>
      </c>
      <c r="E146" s="14" t="s">
        <v>31</v>
      </c>
      <c r="F146" s="44">
        <v>288357086.38</v>
      </c>
      <c r="G146" s="44">
        <v>1304935.6599999999</v>
      </c>
      <c r="H146" s="44">
        <f>F146+G146</f>
        <v>289662022.04000002</v>
      </c>
      <c r="I146" s="18"/>
      <c r="J146" s="18"/>
    </row>
    <row r="147" spans="1:10" ht="63" customHeight="1">
      <c r="A147" s="22" t="s">
        <v>170</v>
      </c>
      <c r="B147" s="15" t="s">
        <v>7</v>
      </c>
      <c r="C147" s="15" t="s">
        <v>29</v>
      </c>
      <c r="D147" s="15" t="s">
        <v>75</v>
      </c>
      <c r="E147" s="15"/>
      <c r="F147" s="21">
        <f t="shared" ref="F147:H150" si="31">F148</f>
        <v>1500000</v>
      </c>
      <c r="G147" s="21">
        <f t="shared" si="31"/>
        <v>0</v>
      </c>
      <c r="H147" s="21">
        <f t="shared" si="31"/>
        <v>1500000</v>
      </c>
      <c r="I147" s="18"/>
    </row>
    <row r="148" spans="1:10" ht="38.25">
      <c r="A148" s="22" t="s">
        <v>171</v>
      </c>
      <c r="B148" s="15" t="s">
        <v>7</v>
      </c>
      <c r="C148" s="15" t="s">
        <v>29</v>
      </c>
      <c r="D148" s="15" t="s">
        <v>76</v>
      </c>
      <c r="E148" s="15"/>
      <c r="F148" s="21">
        <f t="shared" si="31"/>
        <v>1500000</v>
      </c>
      <c r="G148" s="21">
        <f t="shared" si="31"/>
        <v>0</v>
      </c>
      <c r="H148" s="21">
        <f t="shared" si="31"/>
        <v>1500000</v>
      </c>
      <c r="I148" s="18"/>
    </row>
    <row r="149" spans="1:10">
      <c r="A149" s="22" t="s">
        <v>172</v>
      </c>
      <c r="B149" s="15" t="s">
        <v>7</v>
      </c>
      <c r="C149" s="15" t="s">
        <v>29</v>
      </c>
      <c r="D149" s="15" t="s">
        <v>77</v>
      </c>
      <c r="E149" s="15"/>
      <c r="F149" s="21">
        <f>F150+F152</f>
        <v>1500000</v>
      </c>
      <c r="G149" s="21">
        <f t="shared" ref="G149:H149" si="32">G150+G152</f>
        <v>0</v>
      </c>
      <c r="H149" s="21">
        <f t="shared" si="32"/>
        <v>1500000</v>
      </c>
      <c r="I149" s="18"/>
    </row>
    <row r="150" spans="1:10" ht="25.5">
      <c r="A150" s="22" t="s">
        <v>173</v>
      </c>
      <c r="B150" s="15" t="s">
        <v>7</v>
      </c>
      <c r="C150" s="15" t="s">
        <v>29</v>
      </c>
      <c r="D150" s="15" t="s">
        <v>77</v>
      </c>
      <c r="E150" s="15" t="s">
        <v>12</v>
      </c>
      <c r="F150" s="21">
        <f t="shared" si="31"/>
        <v>1499373.77</v>
      </c>
      <c r="G150" s="21">
        <f t="shared" si="31"/>
        <v>0</v>
      </c>
      <c r="H150" s="21">
        <f t="shared" si="31"/>
        <v>1499373.77</v>
      </c>
      <c r="I150" s="18"/>
    </row>
    <row r="151" spans="1:10" ht="38.25">
      <c r="A151" s="16" t="s">
        <v>174</v>
      </c>
      <c r="B151" s="14" t="s">
        <v>7</v>
      </c>
      <c r="C151" s="14" t="s">
        <v>29</v>
      </c>
      <c r="D151" s="14" t="s">
        <v>77</v>
      </c>
      <c r="E151" s="14" t="s">
        <v>13</v>
      </c>
      <c r="F151" s="26">
        <v>1499373.77</v>
      </c>
      <c r="G151" s="26"/>
      <c r="H151" s="23">
        <f>F151+G151</f>
        <v>1499373.77</v>
      </c>
      <c r="I151" s="18"/>
    </row>
    <row r="152" spans="1:10">
      <c r="A152" s="22" t="s">
        <v>195</v>
      </c>
      <c r="B152" s="15" t="s">
        <v>7</v>
      </c>
      <c r="C152" s="15" t="s">
        <v>29</v>
      </c>
      <c r="D152" s="15" t="s">
        <v>77</v>
      </c>
      <c r="E152" s="50" t="s">
        <v>14</v>
      </c>
      <c r="F152" s="28">
        <f>F153</f>
        <v>626.23</v>
      </c>
      <c r="G152" s="28">
        <f t="shared" ref="G152:H152" si="33">G153</f>
        <v>0</v>
      </c>
      <c r="H152" s="28">
        <f t="shared" si="33"/>
        <v>626.23</v>
      </c>
      <c r="I152" s="18"/>
    </row>
    <row r="153" spans="1:10">
      <c r="A153" s="16" t="s">
        <v>260</v>
      </c>
      <c r="B153" s="14" t="s">
        <v>7</v>
      </c>
      <c r="C153" s="14" t="s">
        <v>29</v>
      </c>
      <c r="D153" s="14" t="s">
        <v>77</v>
      </c>
      <c r="E153" s="49" t="s">
        <v>15</v>
      </c>
      <c r="F153" s="23">
        <v>626.23</v>
      </c>
      <c r="G153" s="23"/>
      <c r="H153" s="23">
        <f>F153+G153</f>
        <v>626.23</v>
      </c>
      <c r="I153" s="18"/>
    </row>
    <row r="154" spans="1:10">
      <c r="A154" s="22" t="s">
        <v>175</v>
      </c>
      <c r="B154" s="15" t="s">
        <v>7</v>
      </c>
      <c r="C154" s="15" t="s">
        <v>32</v>
      </c>
      <c r="D154" s="15"/>
      <c r="E154" s="15"/>
      <c r="F154" s="21">
        <f>F155+F172+F177+F185</f>
        <v>46353259.800000004</v>
      </c>
      <c r="G154" s="21">
        <f>G155+G172+G177+G185</f>
        <v>-4258651.28</v>
      </c>
      <c r="H154" s="21">
        <f t="shared" ref="H154" si="34">H155+H172+H177+H185</f>
        <v>42094608.520000003</v>
      </c>
      <c r="I154" s="18"/>
    </row>
    <row r="155" spans="1:10" ht="63.75" customHeight="1">
      <c r="A155" s="22" t="s">
        <v>176</v>
      </c>
      <c r="B155" s="15" t="s">
        <v>7</v>
      </c>
      <c r="C155" s="15" t="s">
        <v>32</v>
      </c>
      <c r="D155" s="15" t="s">
        <v>78</v>
      </c>
      <c r="E155" s="15"/>
      <c r="F155" s="21">
        <f t="shared" ref="F155:H155" si="35">F156</f>
        <v>20838256.100000001</v>
      </c>
      <c r="G155" s="21">
        <f t="shared" si="35"/>
        <v>-4258651.28</v>
      </c>
      <c r="H155" s="21">
        <f t="shared" si="35"/>
        <v>16579604.82</v>
      </c>
      <c r="I155" s="18"/>
    </row>
    <row r="156" spans="1:10" ht="38.25">
      <c r="A156" s="22" t="s">
        <v>177</v>
      </c>
      <c r="B156" s="15" t="s">
        <v>7</v>
      </c>
      <c r="C156" s="15" t="s">
        <v>32</v>
      </c>
      <c r="D156" s="15" t="s">
        <v>79</v>
      </c>
      <c r="E156" s="15"/>
      <c r="F156" s="21">
        <f>F157+F160+F167</f>
        <v>20838256.100000001</v>
      </c>
      <c r="G156" s="21">
        <f t="shared" ref="G156:H156" si="36">G157+G160+G167</f>
        <v>-4258651.28</v>
      </c>
      <c r="H156" s="21">
        <f t="shared" si="36"/>
        <v>16579604.82</v>
      </c>
      <c r="I156" s="18"/>
    </row>
    <row r="157" spans="1:10">
      <c r="A157" s="22" t="s">
        <v>178</v>
      </c>
      <c r="B157" s="15" t="s">
        <v>7</v>
      </c>
      <c r="C157" s="15" t="s">
        <v>32</v>
      </c>
      <c r="D157" s="15" t="s">
        <v>80</v>
      </c>
      <c r="E157" s="15"/>
      <c r="F157" s="21">
        <f>F158+F163+F165</f>
        <v>2488262.5300000003</v>
      </c>
      <c r="G157" s="21">
        <f t="shared" ref="G157:H157" si="37">G158+G163+G165</f>
        <v>0</v>
      </c>
      <c r="H157" s="21">
        <f t="shared" si="37"/>
        <v>2488262.5300000003</v>
      </c>
      <c r="I157" s="18"/>
    </row>
    <row r="158" spans="1:10" ht="25.5">
      <c r="A158" s="22" t="s">
        <v>173</v>
      </c>
      <c r="B158" s="15" t="s">
        <v>7</v>
      </c>
      <c r="C158" s="15" t="s">
        <v>32</v>
      </c>
      <c r="D158" s="15" t="s">
        <v>80</v>
      </c>
      <c r="E158" s="15" t="s">
        <v>12</v>
      </c>
      <c r="F158" s="21">
        <f>F159</f>
        <v>545474.22</v>
      </c>
      <c r="G158" s="21">
        <f>G159</f>
        <v>0</v>
      </c>
      <c r="H158" s="21">
        <f>H159</f>
        <v>545474.22</v>
      </c>
      <c r="I158" s="18"/>
    </row>
    <row r="159" spans="1:10" ht="38.25">
      <c r="A159" s="73" t="s">
        <v>174</v>
      </c>
      <c r="B159" s="74" t="s">
        <v>7</v>
      </c>
      <c r="C159" s="74" t="s">
        <v>32</v>
      </c>
      <c r="D159" s="74" t="s">
        <v>80</v>
      </c>
      <c r="E159" s="74" t="s">
        <v>13</v>
      </c>
      <c r="F159" s="75">
        <v>545474.22</v>
      </c>
      <c r="G159" s="75"/>
      <c r="H159" s="76">
        <f>F159+G159</f>
        <v>545474.22</v>
      </c>
      <c r="I159" s="18"/>
    </row>
    <row r="160" spans="1:10" ht="18.75" hidden="1" customHeight="1">
      <c r="A160" s="77"/>
      <c r="B160" s="78"/>
      <c r="C160" s="78"/>
      <c r="D160" s="78"/>
      <c r="E160" s="78"/>
      <c r="F160" s="79"/>
      <c r="G160" s="79"/>
      <c r="H160" s="79"/>
      <c r="I160" s="18"/>
    </row>
    <row r="161" spans="1:9" hidden="1">
      <c r="A161" s="77"/>
      <c r="B161" s="78"/>
      <c r="C161" s="78"/>
      <c r="D161" s="78"/>
      <c r="E161" s="78"/>
      <c r="F161" s="80"/>
      <c r="G161" s="80"/>
      <c r="H161" s="80"/>
      <c r="I161" s="18"/>
    </row>
    <row r="162" spans="1:9" hidden="1">
      <c r="A162" s="73"/>
      <c r="B162" s="74"/>
      <c r="C162" s="74"/>
      <c r="D162" s="74"/>
      <c r="E162" s="81"/>
      <c r="F162" s="76"/>
      <c r="G162" s="76"/>
      <c r="H162" s="76"/>
      <c r="I162" s="18"/>
    </row>
    <row r="163" spans="1:9" ht="25.5">
      <c r="A163" s="82" t="s">
        <v>168</v>
      </c>
      <c r="B163" s="83" t="s">
        <v>7</v>
      </c>
      <c r="C163" s="83" t="s">
        <v>32</v>
      </c>
      <c r="D163" s="83" t="s">
        <v>80</v>
      </c>
      <c r="E163" s="83" t="s">
        <v>30</v>
      </c>
      <c r="F163" s="84">
        <f>F164</f>
        <v>1942788.31</v>
      </c>
      <c r="G163" s="84">
        <f>G164</f>
        <v>0</v>
      </c>
      <c r="H163" s="84">
        <f>H164</f>
        <v>1942788.31</v>
      </c>
      <c r="I163" s="71"/>
    </row>
    <row r="164" spans="1:9">
      <c r="A164" s="85" t="s">
        <v>169</v>
      </c>
      <c r="B164" s="86" t="s">
        <v>7</v>
      </c>
      <c r="C164" s="86" t="s">
        <v>32</v>
      </c>
      <c r="D164" s="86" t="s">
        <v>80</v>
      </c>
      <c r="E164" s="87" t="s">
        <v>31</v>
      </c>
      <c r="F164" s="76">
        <v>1942788.31</v>
      </c>
      <c r="G164" s="88"/>
      <c r="H164" s="76">
        <f>F164+G164</f>
        <v>1942788.31</v>
      </c>
      <c r="I164" s="71"/>
    </row>
    <row r="165" spans="1:9" hidden="1">
      <c r="A165" s="29"/>
      <c r="B165" s="30"/>
      <c r="C165" s="30"/>
      <c r="D165" s="30"/>
      <c r="E165" s="33"/>
      <c r="F165" s="28">
        <f>F166</f>
        <v>0</v>
      </c>
      <c r="G165" s="28">
        <f t="shared" ref="G165:H165" si="38">G166</f>
        <v>0</v>
      </c>
      <c r="H165" s="28">
        <f t="shared" si="38"/>
        <v>0</v>
      </c>
      <c r="I165" s="18"/>
    </row>
    <row r="166" spans="1:9" hidden="1">
      <c r="A166" s="31"/>
      <c r="B166" s="32"/>
      <c r="C166" s="32"/>
      <c r="D166" s="32"/>
      <c r="E166" s="34"/>
      <c r="F166" s="23"/>
      <c r="G166" s="23"/>
      <c r="H166" s="23">
        <f>F166+G166</f>
        <v>0</v>
      </c>
      <c r="I166" s="18"/>
    </row>
    <row r="167" spans="1:9" ht="38.25">
      <c r="A167" s="22" t="s">
        <v>303</v>
      </c>
      <c r="B167" s="15" t="s">
        <v>7</v>
      </c>
      <c r="C167" s="15" t="s">
        <v>32</v>
      </c>
      <c r="D167" s="15" t="s">
        <v>301</v>
      </c>
      <c r="E167" s="15"/>
      <c r="F167" s="48">
        <f>F168+F170</f>
        <v>18349993.57</v>
      </c>
      <c r="G167" s="48">
        <f t="shared" ref="G167:H167" si="39">G168+G170</f>
        <v>-4258651.28</v>
      </c>
      <c r="H167" s="48">
        <f t="shared" si="39"/>
        <v>14091342.289999999</v>
      </c>
      <c r="I167" s="18"/>
    </row>
    <row r="168" spans="1:9" ht="25.5">
      <c r="A168" s="22" t="s">
        <v>173</v>
      </c>
      <c r="B168" s="15" t="s">
        <v>7</v>
      </c>
      <c r="C168" s="15" t="s">
        <v>32</v>
      </c>
      <c r="D168" s="15" t="s">
        <v>301</v>
      </c>
      <c r="E168" s="15" t="s">
        <v>12</v>
      </c>
      <c r="F168" s="48">
        <f>F169</f>
        <v>12973313.01</v>
      </c>
      <c r="G168" s="48">
        <f t="shared" ref="G168:H168" si="40">G169</f>
        <v>-4258651.28</v>
      </c>
      <c r="H168" s="48">
        <f t="shared" si="40"/>
        <v>8714661.7300000004</v>
      </c>
      <c r="I168" s="18"/>
    </row>
    <row r="169" spans="1:9" ht="38.25">
      <c r="A169" s="16" t="s">
        <v>174</v>
      </c>
      <c r="B169" s="14" t="s">
        <v>7</v>
      </c>
      <c r="C169" s="14" t="s">
        <v>32</v>
      </c>
      <c r="D169" s="14" t="s">
        <v>301</v>
      </c>
      <c r="E169" s="14" t="s">
        <v>13</v>
      </c>
      <c r="F169" s="46">
        <v>12973313.01</v>
      </c>
      <c r="G169" s="46">
        <v>-4258651.28</v>
      </c>
      <c r="H169" s="23">
        <f>F169+G169</f>
        <v>8714661.7300000004</v>
      </c>
      <c r="I169" s="18"/>
    </row>
    <row r="170" spans="1:9" ht="25.5">
      <c r="A170" s="22" t="s">
        <v>168</v>
      </c>
      <c r="B170" s="15" t="s">
        <v>7</v>
      </c>
      <c r="C170" s="15" t="s">
        <v>32</v>
      </c>
      <c r="D170" s="15" t="s">
        <v>301</v>
      </c>
      <c r="E170" s="15" t="s">
        <v>30</v>
      </c>
      <c r="F170" s="48">
        <f>F171</f>
        <v>5376680.5599999996</v>
      </c>
      <c r="G170" s="48">
        <f t="shared" ref="G170:H170" si="41">G171</f>
        <v>0</v>
      </c>
      <c r="H170" s="48">
        <f t="shared" si="41"/>
        <v>5376680.5599999996</v>
      </c>
      <c r="I170" s="18"/>
    </row>
    <row r="171" spans="1:9" ht="102">
      <c r="A171" s="47" t="s">
        <v>304</v>
      </c>
      <c r="B171" s="14" t="s">
        <v>7</v>
      </c>
      <c r="C171" s="14" t="s">
        <v>32</v>
      </c>
      <c r="D171" s="14" t="s">
        <v>301</v>
      </c>
      <c r="E171" s="14" t="s">
        <v>302</v>
      </c>
      <c r="F171" s="46">
        <v>5376680.5599999996</v>
      </c>
      <c r="G171" s="46"/>
      <c r="H171" s="23">
        <f>F171+G171</f>
        <v>5376680.5599999996</v>
      </c>
      <c r="I171" s="18"/>
    </row>
    <row r="172" spans="1:9" ht="50.25" customHeight="1">
      <c r="A172" s="22" t="s">
        <v>179</v>
      </c>
      <c r="B172" s="15" t="s">
        <v>7</v>
      </c>
      <c r="C172" s="15" t="s">
        <v>32</v>
      </c>
      <c r="D172" s="15" t="s">
        <v>81</v>
      </c>
      <c r="E172" s="15"/>
      <c r="F172" s="27">
        <f t="shared" ref="F172:H175" si="42">F173</f>
        <v>446500</v>
      </c>
      <c r="G172" s="27">
        <f t="shared" si="42"/>
        <v>0</v>
      </c>
      <c r="H172" s="21">
        <f t="shared" si="42"/>
        <v>446500</v>
      </c>
      <c r="I172" s="18"/>
    </row>
    <row r="173" spans="1:9" ht="51">
      <c r="A173" s="22" t="s">
        <v>180</v>
      </c>
      <c r="B173" s="15" t="s">
        <v>7</v>
      </c>
      <c r="C173" s="15" t="s">
        <v>32</v>
      </c>
      <c r="D173" s="15" t="s">
        <v>82</v>
      </c>
      <c r="E173" s="15"/>
      <c r="F173" s="21">
        <f t="shared" si="42"/>
        <v>446500</v>
      </c>
      <c r="G173" s="21">
        <f t="shared" si="42"/>
        <v>0</v>
      </c>
      <c r="H173" s="21">
        <f t="shared" si="42"/>
        <v>446500</v>
      </c>
      <c r="I173" s="18"/>
    </row>
    <row r="174" spans="1:9">
      <c r="A174" s="22" t="s">
        <v>178</v>
      </c>
      <c r="B174" s="15" t="s">
        <v>7</v>
      </c>
      <c r="C174" s="15" t="s">
        <v>32</v>
      </c>
      <c r="D174" s="15" t="s">
        <v>83</v>
      </c>
      <c r="E174" s="15"/>
      <c r="F174" s="21">
        <f t="shared" si="42"/>
        <v>446500</v>
      </c>
      <c r="G174" s="21">
        <f t="shared" si="42"/>
        <v>0</v>
      </c>
      <c r="H174" s="21">
        <f t="shared" si="42"/>
        <v>446500</v>
      </c>
      <c r="I174" s="18"/>
    </row>
    <row r="175" spans="1:9" ht="25.5">
      <c r="A175" s="22" t="s">
        <v>173</v>
      </c>
      <c r="B175" s="15" t="s">
        <v>7</v>
      </c>
      <c r="C175" s="15" t="s">
        <v>32</v>
      </c>
      <c r="D175" s="15" t="s">
        <v>83</v>
      </c>
      <c r="E175" s="15" t="s">
        <v>12</v>
      </c>
      <c r="F175" s="21">
        <f t="shared" si="42"/>
        <v>446500</v>
      </c>
      <c r="G175" s="21">
        <f t="shared" si="42"/>
        <v>0</v>
      </c>
      <c r="H175" s="21">
        <f t="shared" si="42"/>
        <v>446500</v>
      </c>
      <c r="I175" s="18"/>
    </row>
    <row r="176" spans="1:9" ht="38.25">
      <c r="A176" s="16" t="s">
        <v>174</v>
      </c>
      <c r="B176" s="14" t="s">
        <v>7</v>
      </c>
      <c r="C176" s="14" t="s">
        <v>32</v>
      </c>
      <c r="D176" s="14" t="s">
        <v>83</v>
      </c>
      <c r="E176" s="14" t="s">
        <v>13</v>
      </c>
      <c r="F176" s="26">
        <v>446500</v>
      </c>
      <c r="G176" s="26"/>
      <c r="H176" s="23">
        <f>F176+G176</f>
        <v>446500</v>
      </c>
      <c r="I176" s="18"/>
    </row>
    <row r="177" spans="1:9" ht="90" customHeight="1">
      <c r="A177" s="35" t="s">
        <v>295</v>
      </c>
      <c r="B177" s="36" t="s">
        <v>7</v>
      </c>
      <c r="C177" s="37" t="s">
        <v>32</v>
      </c>
      <c r="D177" s="37" t="s">
        <v>296</v>
      </c>
      <c r="E177" s="38"/>
      <c r="F177" s="43">
        <f>F178</f>
        <v>24872000</v>
      </c>
      <c r="G177" s="43">
        <f t="shared" ref="G177:H180" si="43">G178</f>
        <v>0</v>
      </c>
      <c r="H177" s="43">
        <f t="shared" si="43"/>
        <v>24872000</v>
      </c>
      <c r="I177" s="18"/>
    </row>
    <row r="178" spans="1:9" ht="66.75" customHeight="1">
      <c r="A178" s="39" t="s">
        <v>297</v>
      </c>
      <c r="B178" s="36" t="s">
        <v>7</v>
      </c>
      <c r="C178" s="37" t="s">
        <v>32</v>
      </c>
      <c r="D178" s="37" t="s">
        <v>298</v>
      </c>
      <c r="E178" s="38"/>
      <c r="F178" s="43">
        <f>F179+F182</f>
        <v>24872000</v>
      </c>
      <c r="G178" s="43">
        <f t="shared" ref="G178:H178" si="44">G179+G182</f>
        <v>0</v>
      </c>
      <c r="H178" s="43">
        <f t="shared" si="44"/>
        <v>24872000</v>
      </c>
      <c r="I178" s="18"/>
    </row>
    <row r="179" spans="1:9" ht="28.5" customHeight="1">
      <c r="A179" s="39" t="s">
        <v>299</v>
      </c>
      <c r="B179" s="36" t="s">
        <v>7</v>
      </c>
      <c r="C179" s="37" t="s">
        <v>32</v>
      </c>
      <c r="D179" s="37" t="s">
        <v>300</v>
      </c>
      <c r="E179" s="38"/>
      <c r="F179" s="43">
        <f>F180</f>
        <v>24872000</v>
      </c>
      <c r="G179" s="43">
        <f t="shared" si="43"/>
        <v>0</v>
      </c>
      <c r="H179" s="43">
        <f t="shared" si="43"/>
        <v>24872000</v>
      </c>
      <c r="I179" s="18"/>
    </row>
    <row r="180" spans="1:9">
      <c r="A180" s="39" t="s">
        <v>195</v>
      </c>
      <c r="B180" s="36" t="s">
        <v>7</v>
      </c>
      <c r="C180" s="37" t="s">
        <v>32</v>
      </c>
      <c r="D180" s="37" t="s">
        <v>300</v>
      </c>
      <c r="E180" s="37" t="s">
        <v>14</v>
      </c>
      <c r="F180" s="43">
        <f>F181</f>
        <v>24872000</v>
      </c>
      <c r="G180" s="43">
        <f t="shared" si="43"/>
        <v>0</v>
      </c>
      <c r="H180" s="43">
        <f t="shared" si="43"/>
        <v>24872000</v>
      </c>
      <c r="I180" s="18"/>
    </row>
    <row r="181" spans="1:9" ht="51">
      <c r="A181" s="40" t="s">
        <v>194</v>
      </c>
      <c r="B181" s="41" t="s">
        <v>7</v>
      </c>
      <c r="C181" s="42" t="s">
        <v>32</v>
      </c>
      <c r="D181" s="42" t="s">
        <v>300</v>
      </c>
      <c r="E181" s="38" t="s">
        <v>22</v>
      </c>
      <c r="F181" s="23">
        <v>24872000</v>
      </c>
      <c r="G181" s="23"/>
      <c r="H181" s="23">
        <f>F181+G181</f>
        <v>24872000</v>
      </c>
      <c r="I181" s="18"/>
    </row>
    <row r="182" spans="1:9" ht="17.25" hidden="1" customHeight="1">
      <c r="A182" s="59"/>
      <c r="B182" s="60"/>
      <c r="C182" s="60"/>
      <c r="D182" s="60"/>
      <c r="E182" s="60"/>
      <c r="F182" s="61">
        <f>F183</f>
        <v>0</v>
      </c>
      <c r="G182" s="61">
        <f t="shared" ref="G182:H183" si="45">G183</f>
        <v>0</v>
      </c>
      <c r="H182" s="61">
        <f t="shared" si="45"/>
        <v>0</v>
      </c>
      <c r="I182" s="18"/>
    </row>
    <row r="183" spans="1:9" hidden="1">
      <c r="A183" s="59"/>
      <c r="B183" s="60"/>
      <c r="C183" s="60"/>
      <c r="D183" s="60"/>
      <c r="E183" s="60"/>
      <c r="F183" s="62">
        <f>F184</f>
        <v>0</v>
      </c>
      <c r="G183" s="62">
        <f t="shared" si="45"/>
        <v>0</v>
      </c>
      <c r="H183" s="62">
        <f t="shared" si="45"/>
        <v>0</v>
      </c>
      <c r="I183" s="18"/>
    </row>
    <row r="184" spans="1:9" hidden="1">
      <c r="A184" s="63"/>
      <c r="B184" s="64"/>
      <c r="C184" s="64"/>
      <c r="D184" s="64"/>
      <c r="E184" s="65"/>
      <c r="F184" s="66"/>
      <c r="G184" s="66"/>
      <c r="H184" s="66">
        <f>F184+G184</f>
        <v>0</v>
      </c>
      <c r="I184" s="18"/>
    </row>
    <row r="185" spans="1:9" ht="76.5">
      <c r="A185" s="22" t="s">
        <v>158</v>
      </c>
      <c r="B185" s="15" t="s">
        <v>7</v>
      </c>
      <c r="C185" s="15" t="s">
        <v>32</v>
      </c>
      <c r="D185" s="15" t="s">
        <v>136</v>
      </c>
      <c r="E185" s="15"/>
      <c r="F185" s="43">
        <f t="shared" ref="F185:H188" si="46">F186</f>
        <v>196503.7</v>
      </c>
      <c r="G185" s="43">
        <f t="shared" si="46"/>
        <v>0</v>
      </c>
      <c r="H185" s="43">
        <f t="shared" si="46"/>
        <v>196503.7</v>
      </c>
      <c r="I185" s="18"/>
    </row>
    <row r="186" spans="1:9" ht="25.5">
      <c r="A186" s="22" t="s">
        <v>261</v>
      </c>
      <c r="B186" s="15" t="s">
        <v>7</v>
      </c>
      <c r="C186" s="15" t="s">
        <v>32</v>
      </c>
      <c r="D186" s="15" t="s">
        <v>146</v>
      </c>
      <c r="E186" s="15"/>
      <c r="F186" s="43">
        <f t="shared" si="46"/>
        <v>196503.7</v>
      </c>
      <c r="G186" s="43">
        <f t="shared" si="46"/>
        <v>0</v>
      </c>
      <c r="H186" s="43">
        <f t="shared" si="46"/>
        <v>196503.7</v>
      </c>
      <c r="I186" s="18"/>
    </row>
    <row r="187" spans="1:9" ht="25.5">
      <c r="A187" s="22" t="s">
        <v>262</v>
      </c>
      <c r="B187" s="15" t="s">
        <v>7</v>
      </c>
      <c r="C187" s="15" t="s">
        <v>32</v>
      </c>
      <c r="D187" s="15" t="s">
        <v>147</v>
      </c>
      <c r="E187" s="15"/>
      <c r="F187" s="43">
        <f t="shared" si="46"/>
        <v>196503.7</v>
      </c>
      <c r="G187" s="43">
        <f t="shared" si="46"/>
        <v>0</v>
      </c>
      <c r="H187" s="43">
        <f t="shared" si="46"/>
        <v>196503.7</v>
      </c>
      <c r="I187" s="18"/>
    </row>
    <row r="188" spans="1:9" ht="25.5">
      <c r="A188" s="22" t="s">
        <v>173</v>
      </c>
      <c r="B188" s="15" t="s">
        <v>7</v>
      </c>
      <c r="C188" s="15" t="s">
        <v>32</v>
      </c>
      <c r="D188" s="15" t="s">
        <v>147</v>
      </c>
      <c r="E188" s="15" t="s">
        <v>12</v>
      </c>
      <c r="F188" s="43">
        <f t="shared" si="46"/>
        <v>196503.7</v>
      </c>
      <c r="G188" s="43">
        <f t="shared" si="46"/>
        <v>0</v>
      </c>
      <c r="H188" s="43">
        <f t="shared" si="46"/>
        <v>196503.7</v>
      </c>
      <c r="I188" s="18"/>
    </row>
    <row r="189" spans="1:9" ht="38.25">
      <c r="A189" s="16" t="s">
        <v>174</v>
      </c>
      <c r="B189" s="14" t="s">
        <v>7</v>
      </c>
      <c r="C189" s="14" t="s">
        <v>32</v>
      </c>
      <c r="D189" s="14" t="s">
        <v>147</v>
      </c>
      <c r="E189" s="14" t="s">
        <v>13</v>
      </c>
      <c r="F189" s="23">
        <v>196503.7</v>
      </c>
      <c r="G189" s="23"/>
      <c r="H189" s="23">
        <f>F189+G189</f>
        <v>196503.7</v>
      </c>
      <c r="I189" s="18"/>
    </row>
    <row r="190" spans="1:9">
      <c r="A190" s="22" t="s">
        <v>181</v>
      </c>
      <c r="B190" s="15" t="s">
        <v>7</v>
      </c>
      <c r="C190" s="15" t="s">
        <v>33</v>
      </c>
      <c r="D190" s="15"/>
      <c r="E190" s="15"/>
      <c r="F190" s="21">
        <f>F191+F196+F216</f>
        <v>38137522.079999998</v>
      </c>
      <c r="G190" s="21">
        <f t="shared" ref="G190:H190" si="47">G191+G196+G216</f>
        <v>0</v>
      </c>
      <c r="H190" s="21">
        <f t="shared" si="47"/>
        <v>38137522.079999998</v>
      </c>
      <c r="I190" s="18"/>
    </row>
    <row r="191" spans="1:9" ht="51">
      <c r="A191" s="22" t="s">
        <v>176</v>
      </c>
      <c r="B191" s="15" t="s">
        <v>7</v>
      </c>
      <c r="C191" s="15" t="s">
        <v>33</v>
      </c>
      <c r="D191" s="15" t="s">
        <v>78</v>
      </c>
      <c r="E191" s="15"/>
      <c r="F191" s="21">
        <f t="shared" ref="F191:H194" si="48">F192</f>
        <v>1067525.78</v>
      </c>
      <c r="G191" s="21">
        <f t="shared" si="48"/>
        <v>0</v>
      </c>
      <c r="H191" s="21">
        <f t="shared" si="48"/>
        <v>1067525.78</v>
      </c>
      <c r="I191" s="18"/>
    </row>
    <row r="192" spans="1:9" ht="25.5">
      <c r="A192" s="22" t="s">
        <v>182</v>
      </c>
      <c r="B192" s="15" t="s">
        <v>7</v>
      </c>
      <c r="C192" s="15" t="s">
        <v>33</v>
      </c>
      <c r="D192" s="15" t="s">
        <v>125</v>
      </c>
      <c r="E192" s="15"/>
      <c r="F192" s="21">
        <f t="shared" si="48"/>
        <v>1067525.78</v>
      </c>
      <c r="G192" s="21">
        <f t="shared" si="48"/>
        <v>0</v>
      </c>
      <c r="H192" s="21">
        <f t="shared" si="48"/>
        <v>1067525.78</v>
      </c>
      <c r="I192" s="18"/>
    </row>
    <row r="193" spans="1:9" ht="38.25">
      <c r="A193" s="22" t="s">
        <v>183</v>
      </c>
      <c r="B193" s="15" t="s">
        <v>7</v>
      </c>
      <c r="C193" s="15" t="s">
        <v>33</v>
      </c>
      <c r="D193" s="15" t="s">
        <v>126</v>
      </c>
      <c r="E193" s="15"/>
      <c r="F193" s="21">
        <f t="shared" si="48"/>
        <v>1067525.78</v>
      </c>
      <c r="G193" s="21">
        <f t="shared" si="48"/>
        <v>0</v>
      </c>
      <c r="H193" s="21">
        <f t="shared" si="48"/>
        <v>1067525.78</v>
      </c>
      <c r="I193" s="18"/>
    </row>
    <row r="194" spans="1:9" ht="25.5">
      <c r="A194" s="22" t="s">
        <v>173</v>
      </c>
      <c r="B194" s="15" t="s">
        <v>7</v>
      </c>
      <c r="C194" s="15" t="s">
        <v>33</v>
      </c>
      <c r="D194" s="15" t="s">
        <v>126</v>
      </c>
      <c r="E194" s="15" t="s">
        <v>12</v>
      </c>
      <c r="F194" s="21">
        <f t="shared" si="48"/>
        <v>1067525.78</v>
      </c>
      <c r="G194" s="21">
        <f t="shared" si="48"/>
        <v>0</v>
      </c>
      <c r="H194" s="21">
        <f t="shared" si="48"/>
        <v>1067525.78</v>
      </c>
      <c r="I194" s="18"/>
    </row>
    <row r="195" spans="1:9" ht="38.25">
      <c r="A195" s="16" t="s">
        <v>174</v>
      </c>
      <c r="B195" s="14" t="s">
        <v>7</v>
      </c>
      <c r="C195" s="14" t="s">
        <v>33</v>
      </c>
      <c r="D195" s="14" t="s">
        <v>126</v>
      </c>
      <c r="E195" s="14" t="s">
        <v>13</v>
      </c>
      <c r="F195" s="17">
        <v>1067525.78</v>
      </c>
      <c r="G195" s="17"/>
      <c r="H195" s="23">
        <f>F195+G195</f>
        <v>1067525.78</v>
      </c>
      <c r="I195" s="18"/>
    </row>
    <row r="196" spans="1:9" ht="51">
      <c r="A196" s="22" t="s">
        <v>191</v>
      </c>
      <c r="B196" s="15" t="s">
        <v>7</v>
      </c>
      <c r="C196" s="15" t="s">
        <v>33</v>
      </c>
      <c r="D196" s="15" t="s">
        <v>84</v>
      </c>
      <c r="E196" s="15"/>
      <c r="F196" s="21">
        <f>F197</f>
        <v>36996500</v>
      </c>
      <c r="G196" s="21">
        <f>G197</f>
        <v>0</v>
      </c>
      <c r="H196" s="21">
        <f>H197</f>
        <v>36996500</v>
      </c>
      <c r="I196" s="18"/>
    </row>
    <row r="197" spans="1:9" ht="51">
      <c r="A197" s="22" t="s">
        <v>192</v>
      </c>
      <c r="B197" s="15" t="s">
        <v>7</v>
      </c>
      <c r="C197" s="15" t="s">
        <v>33</v>
      </c>
      <c r="D197" s="15" t="s">
        <v>85</v>
      </c>
      <c r="E197" s="15"/>
      <c r="F197" s="21">
        <f>F198+F203+F206+F211</f>
        <v>36996500</v>
      </c>
      <c r="G197" s="21">
        <f>G198+G203+G206+G211</f>
        <v>0</v>
      </c>
      <c r="H197" s="21">
        <f>H198+H203+H206+H211</f>
        <v>36996500</v>
      </c>
      <c r="I197" s="18"/>
    </row>
    <row r="198" spans="1:9">
      <c r="A198" s="22" t="s">
        <v>193</v>
      </c>
      <c r="B198" s="15" t="s">
        <v>7</v>
      </c>
      <c r="C198" s="15" t="s">
        <v>33</v>
      </c>
      <c r="D198" s="15" t="s">
        <v>86</v>
      </c>
      <c r="E198" s="15"/>
      <c r="F198" s="21">
        <f>F199+F201</f>
        <v>16617000</v>
      </c>
      <c r="G198" s="21">
        <f>G199+G201</f>
        <v>0</v>
      </c>
      <c r="H198" s="21">
        <f>H199+H201</f>
        <v>16617000</v>
      </c>
      <c r="I198" s="18"/>
    </row>
    <row r="199" spans="1:9" ht="25.5">
      <c r="A199" s="22" t="s">
        <v>173</v>
      </c>
      <c r="B199" s="15" t="s">
        <v>7</v>
      </c>
      <c r="C199" s="15" t="s">
        <v>33</v>
      </c>
      <c r="D199" s="15" t="s">
        <v>86</v>
      </c>
      <c r="E199" s="15" t="s">
        <v>12</v>
      </c>
      <c r="F199" s="21">
        <f>F200</f>
        <v>15117000</v>
      </c>
      <c r="G199" s="21">
        <f>G200</f>
        <v>0</v>
      </c>
      <c r="H199" s="21">
        <f>H200</f>
        <v>15117000</v>
      </c>
      <c r="I199" s="18"/>
    </row>
    <row r="200" spans="1:9" ht="38.25">
      <c r="A200" s="16" t="s">
        <v>174</v>
      </c>
      <c r="B200" s="14" t="s">
        <v>7</v>
      </c>
      <c r="C200" s="14" t="s">
        <v>33</v>
      </c>
      <c r="D200" s="14" t="s">
        <v>86</v>
      </c>
      <c r="E200" s="14" t="s">
        <v>13</v>
      </c>
      <c r="F200" s="17">
        <v>15117000</v>
      </c>
      <c r="G200" s="17"/>
      <c r="H200" s="23">
        <f>F200+G200</f>
        <v>15117000</v>
      </c>
      <c r="I200" s="18"/>
    </row>
    <row r="201" spans="1:9">
      <c r="A201" s="22" t="s">
        <v>195</v>
      </c>
      <c r="B201" s="15" t="s">
        <v>7</v>
      </c>
      <c r="C201" s="15" t="s">
        <v>33</v>
      </c>
      <c r="D201" s="15" t="s">
        <v>86</v>
      </c>
      <c r="E201" s="15" t="s">
        <v>14</v>
      </c>
      <c r="F201" s="21">
        <f>F202</f>
        <v>1500000</v>
      </c>
      <c r="G201" s="21">
        <f>G202</f>
        <v>0</v>
      </c>
      <c r="H201" s="21">
        <f>H202</f>
        <v>1500000</v>
      </c>
      <c r="I201" s="18"/>
    </row>
    <row r="202" spans="1:9" ht="51">
      <c r="A202" s="16" t="s">
        <v>194</v>
      </c>
      <c r="B202" s="14" t="s">
        <v>7</v>
      </c>
      <c r="C202" s="14" t="s">
        <v>33</v>
      </c>
      <c r="D202" s="14" t="s">
        <v>86</v>
      </c>
      <c r="E202" s="14" t="s">
        <v>22</v>
      </c>
      <c r="F202" s="17">
        <v>1500000</v>
      </c>
      <c r="G202" s="17"/>
      <c r="H202" s="23">
        <f>F202+G202</f>
        <v>1500000</v>
      </c>
      <c r="I202" s="18"/>
    </row>
    <row r="203" spans="1:9">
      <c r="A203" s="22" t="s">
        <v>196</v>
      </c>
      <c r="B203" s="15" t="s">
        <v>7</v>
      </c>
      <c r="C203" s="15" t="s">
        <v>33</v>
      </c>
      <c r="D203" s="15" t="s">
        <v>87</v>
      </c>
      <c r="E203" s="15"/>
      <c r="F203" s="21">
        <f t="shared" ref="F203:H204" si="49">F204</f>
        <v>2330000</v>
      </c>
      <c r="G203" s="21">
        <f t="shared" si="49"/>
        <v>0</v>
      </c>
      <c r="H203" s="21">
        <f t="shared" si="49"/>
        <v>2330000</v>
      </c>
      <c r="I203" s="18"/>
    </row>
    <row r="204" spans="1:9" ht="25.5">
      <c r="A204" s="22" t="s">
        <v>173</v>
      </c>
      <c r="B204" s="15" t="s">
        <v>7</v>
      </c>
      <c r="C204" s="15" t="s">
        <v>33</v>
      </c>
      <c r="D204" s="15" t="s">
        <v>87</v>
      </c>
      <c r="E204" s="15" t="s">
        <v>12</v>
      </c>
      <c r="F204" s="21">
        <f t="shared" si="49"/>
        <v>2330000</v>
      </c>
      <c r="G204" s="21">
        <f t="shared" si="49"/>
        <v>0</v>
      </c>
      <c r="H204" s="21">
        <f t="shared" si="49"/>
        <v>2330000</v>
      </c>
      <c r="I204" s="18"/>
    </row>
    <row r="205" spans="1:9" ht="38.25">
      <c r="A205" s="16" t="s">
        <v>174</v>
      </c>
      <c r="B205" s="14" t="s">
        <v>7</v>
      </c>
      <c r="C205" s="14" t="s">
        <v>33</v>
      </c>
      <c r="D205" s="14" t="s">
        <v>87</v>
      </c>
      <c r="E205" s="14" t="s">
        <v>13</v>
      </c>
      <c r="F205" s="17">
        <v>2330000</v>
      </c>
      <c r="G205" s="17"/>
      <c r="H205" s="23">
        <f>F205+G205</f>
        <v>2330000</v>
      </c>
      <c r="I205" s="18"/>
    </row>
    <row r="206" spans="1:9">
      <c r="A206" s="22" t="s">
        <v>197</v>
      </c>
      <c r="B206" s="15" t="s">
        <v>7</v>
      </c>
      <c r="C206" s="15" t="s">
        <v>33</v>
      </c>
      <c r="D206" s="15" t="s">
        <v>88</v>
      </c>
      <c r="E206" s="15"/>
      <c r="F206" s="21">
        <f>F207+F209</f>
        <v>3080000</v>
      </c>
      <c r="G206" s="21">
        <f>G207+G209</f>
        <v>0</v>
      </c>
      <c r="H206" s="21">
        <f>H207+H209</f>
        <v>3080000</v>
      </c>
      <c r="I206" s="18"/>
    </row>
    <row r="207" spans="1:9" ht="25.5">
      <c r="A207" s="22" t="s">
        <v>173</v>
      </c>
      <c r="B207" s="15" t="s">
        <v>7</v>
      </c>
      <c r="C207" s="15" t="s">
        <v>33</v>
      </c>
      <c r="D207" s="15" t="s">
        <v>88</v>
      </c>
      <c r="E207" s="15" t="s">
        <v>12</v>
      </c>
      <c r="F207" s="21">
        <f>F208</f>
        <v>2180000</v>
      </c>
      <c r="G207" s="21">
        <f>G208</f>
        <v>0</v>
      </c>
      <c r="H207" s="21">
        <f>H208</f>
        <v>2180000</v>
      </c>
      <c r="I207" s="18"/>
    </row>
    <row r="208" spans="1:9" ht="38.25">
      <c r="A208" s="16" t="s">
        <v>174</v>
      </c>
      <c r="B208" s="14" t="s">
        <v>7</v>
      </c>
      <c r="C208" s="14" t="s">
        <v>33</v>
      </c>
      <c r="D208" s="14" t="s">
        <v>88</v>
      </c>
      <c r="E208" s="14" t="s">
        <v>13</v>
      </c>
      <c r="F208" s="17">
        <v>2180000</v>
      </c>
      <c r="G208" s="17"/>
      <c r="H208" s="23">
        <f>F208+G208</f>
        <v>2180000</v>
      </c>
      <c r="I208" s="18"/>
    </row>
    <row r="209" spans="1:9">
      <c r="A209" s="22" t="s">
        <v>195</v>
      </c>
      <c r="B209" s="15" t="s">
        <v>7</v>
      </c>
      <c r="C209" s="15" t="s">
        <v>33</v>
      </c>
      <c r="D209" s="15" t="s">
        <v>88</v>
      </c>
      <c r="E209" s="15" t="s">
        <v>14</v>
      </c>
      <c r="F209" s="21">
        <f>F210</f>
        <v>900000</v>
      </c>
      <c r="G209" s="21">
        <f>G210</f>
        <v>0</v>
      </c>
      <c r="H209" s="21">
        <f>H210</f>
        <v>900000</v>
      </c>
      <c r="I209" s="18"/>
    </row>
    <row r="210" spans="1:9" ht="51">
      <c r="A210" s="16" t="s">
        <v>194</v>
      </c>
      <c r="B210" s="14" t="s">
        <v>7</v>
      </c>
      <c r="C210" s="14" t="s">
        <v>33</v>
      </c>
      <c r="D210" s="14" t="s">
        <v>88</v>
      </c>
      <c r="E210" s="14" t="s">
        <v>22</v>
      </c>
      <c r="F210" s="17">
        <v>900000</v>
      </c>
      <c r="G210" s="17"/>
      <c r="H210" s="23">
        <f>F210+G210</f>
        <v>900000</v>
      </c>
      <c r="I210" s="18"/>
    </row>
    <row r="211" spans="1:9" ht="25.5">
      <c r="A211" s="22" t="s">
        <v>244</v>
      </c>
      <c r="B211" s="15" t="s">
        <v>7</v>
      </c>
      <c r="C211" s="15" t="s">
        <v>33</v>
      </c>
      <c r="D211" s="15" t="s">
        <v>89</v>
      </c>
      <c r="E211" s="15"/>
      <c r="F211" s="21">
        <f>F212+F214</f>
        <v>14969500</v>
      </c>
      <c r="G211" s="21">
        <f t="shared" ref="G211:H211" si="50">G212+G214</f>
        <v>0</v>
      </c>
      <c r="H211" s="21">
        <f t="shared" si="50"/>
        <v>14969500</v>
      </c>
      <c r="I211" s="18"/>
    </row>
    <row r="212" spans="1:9" ht="25.5">
      <c r="A212" s="22" t="s">
        <v>173</v>
      </c>
      <c r="B212" s="15" t="s">
        <v>7</v>
      </c>
      <c r="C212" s="15" t="s">
        <v>33</v>
      </c>
      <c r="D212" s="15" t="s">
        <v>89</v>
      </c>
      <c r="E212" s="15" t="s">
        <v>12</v>
      </c>
      <c r="F212" s="21">
        <f t="shared" ref="F212:H212" si="51">F213</f>
        <v>14966000</v>
      </c>
      <c r="G212" s="21">
        <f t="shared" si="51"/>
        <v>0</v>
      </c>
      <c r="H212" s="21">
        <f t="shared" si="51"/>
        <v>14966000</v>
      </c>
      <c r="I212" s="18"/>
    </row>
    <row r="213" spans="1:9" ht="38.25">
      <c r="A213" s="51" t="s">
        <v>174</v>
      </c>
      <c r="B213" s="52" t="s">
        <v>7</v>
      </c>
      <c r="C213" s="52" t="s">
        <v>33</v>
      </c>
      <c r="D213" s="52" t="s">
        <v>89</v>
      </c>
      <c r="E213" s="52" t="s">
        <v>13</v>
      </c>
      <c r="F213" s="26">
        <v>14966000</v>
      </c>
      <c r="G213" s="26"/>
      <c r="H213" s="53">
        <f>F213+G213</f>
        <v>14966000</v>
      </c>
      <c r="I213" s="67"/>
    </row>
    <row r="214" spans="1:9">
      <c r="A214" s="16" t="s">
        <v>195</v>
      </c>
      <c r="B214" s="14" t="s">
        <v>7</v>
      </c>
      <c r="C214" s="14" t="s">
        <v>33</v>
      </c>
      <c r="D214" s="14" t="s">
        <v>89</v>
      </c>
      <c r="E214" s="14" t="s">
        <v>14</v>
      </c>
      <c r="F214" s="43">
        <f t="shared" ref="F214:G214" si="52">F215</f>
        <v>3500</v>
      </c>
      <c r="G214" s="43">
        <f t="shared" si="52"/>
        <v>0</v>
      </c>
      <c r="H214" s="43">
        <f>H215</f>
        <v>3500</v>
      </c>
      <c r="I214" s="18"/>
    </row>
    <row r="215" spans="1:9">
      <c r="A215" s="16" t="s">
        <v>260</v>
      </c>
      <c r="B215" s="14" t="s">
        <v>7</v>
      </c>
      <c r="C215" s="14" t="s">
        <v>33</v>
      </c>
      <c r="D215" s="14" t="s">
        <v>89</v>
      </c>
      <c r="E215" s="14" t="s">
        <v>15</v>
      </c>
      <c r="F215" s="23">
        <v>3500</v>
      </c>
      <c r="G215" s="23"/>
      <c r="H215" s="23">
        <f>F215+G215</f>
        <v>3500</v>
      </c>
      <c r="I215" s="18"/>
    </row>
    <row r="216" spans="1:9" ht="76.5">
      <c r="A216" s="56" t="s">
        <v>158</v>
      </c>
      <c r="B216" s="57" t="s">
        <v>7</v>
      </c>
      <c r="C216" s="57" t="s">
        <v>33</v>
      </c>
      <c r="D216" s="57" t="s">
        <v>136</v>
      </c>
      <c r="E216" s="57"/>
      <c r="F216" s="43">
        <f>F217</f>
        <v>73496.3</v>
      </c>
      <c r="G216" s="43">
        <f t="shared" ref="G216:H219" si="53">G217</f>
        <v>0</v>
      </c>
      <c r="H216" s="43">
        <f t="shared" si="53"/>
        <v>73496.3</v>
      </c>
      <c r="I216" s="18"/>
    </row>
    <row r="217" spans="1:9" ht="25.5">
      <c r="A217" s="56" t="s">
        <v>261</v>
      </c>
      <c r="B217" s="57" t="s">
        <v>7</v>
      </c>
      <c r="C217" s="57" t="s">
        <v>33</v>
      </c>
      <c r="D217" s="57" t="s">
        <v>146</v>
      </c>
      <c r="E217" s="57"/>
      <c r="F217" s="43">
        <f>F218</f>
        <v>73496.3</v>
      </c>
      <c r="G217" s="43">
        <f t="shared" si="53"/>
        <v>0</v>
      </c>
      <c r="H217" s="43">
        <f t="shared" si="53"/>
        <v>73496.3</v>
      </c>
      <c r="I217" s="18"/>
    </row>
    <row r="218" spans="1:9" ht="38.25" customHeight="1">
      <c r="A218" s="56" t="s">
        <v>262</v>
      </c>
      <c r="B218" s="57" t="s">
        <v>7</v>
      </c>
      <c r="C218" s="57" t="s">
        <v>33</v>
      </c>
      <c r="D218" s="57" t="s">
        <v>147</v>
      </c>
      <c r="E218" s="57"/>
      <c r="F218" s="43">
        <f>F219</f>
        <v>73496.3</v>
      </c>
      <c r="G218" s="43">
        <f t="shared" si="53"/>
        <v>0</v>
      </c>
      <c r="H218" s="43">
        <f t="shared" si="53"/>
        <v>73496.3</v>
      </c>
      <c r="I218" s="18"/>
    </row>
    <row r="219" spans="1:9" ht="25.5">
      <c r="A219" s="56" t="s">
        <v>173</v>
      </c>
      <c r="B219" s="57" t="s">
        <v>7</v>
      </c>
      <c r="C219" s="57" t="s">
        <v>33</v>
      </c>
      <c r="D219" s="57" t="s">
        <v>147</v>
      </c>
      <c r="E219" s="57" t="s">
        <v>12</v>
      </c>
      <c r="F219" s="43">
        <f>F220</f>
        <v>73496.3</v>
      </c>
      <c r="G219" s="43">
        <f t="shared" si="53"/>
        <v>0</v>
      </c>
      <c r="H219" s="43">
        <f t="shared" si="53"/>
        <v>73496.3</v>
      </c>
      <c r="I219" s="18"/>
    </row>
    <row r="220" spans="1:9" ht="38.25">
      <c r="A220" s="54" t="s">
        <v>174</v>
      </c>
      <c r="B220" s="55" t="s">
        <v>7</v>
      </c>
      <c r="C220" s="55" t="s">
        <v>33</v>
      </c>
      <c r="D220" s="55" t="s">
        <v>147</v>
      </c>
      <c r="E220" s="58" t="s">
        <v>13</v>
      </c>
      <c r="F220" s="53">
        <v>73496.3</v>
      </c>
      <c r="G220" s="53"/>
      <c r="H220" s="23">
        <f>F220+G220</f>
        <v>73496.3</v>
      </c>
      <c r="I220" s="18"/>
    </row>
    <row r="221" spans="1:9">
      <c r="A221" s="22" t="s">
        <v>200</v>
      </c>
      <c r="B221" s="15" t="s">
        <v>7</v>
      </c>
      <c r="C221" s="15" t="s">
        <v>34</v>
      </c>
      <c r="D221" s="15"/>
      <c r="E221" s="15"/>
      <c r="F221" s="21">
        <f t="shared" ref="F221:H221" si="54">F222</f>
        <v>38798000</v>
      </c>
      <c r="G221" s="21">
        <f t="shared" si="54"/>
        <v>9066847.0399999991</v>
      </c>
      <c r="H221" s="21">
        <f t="shared" si="54"/>
        <v>47864847.039999999</v>
      </c>
      <c r="I221" s="18"/>
    </row>
    <row r="222" spans="1:9">
      <c r="A222" s="22" t="s">
        <v>201</v>
      </c>
      <c r="B222" s="15" t="s">
        <v>7</v>
      </c>
      <c r="C222" s="15" t="s">
        <v>35</v>
      </c>
      <c r="D222" s="15"/>
      <c r="E222" s="15"/>
      <c r="F222" s="21">
        <f>F223+F281</f>
        <v>38798000</v>
      </c>
      <c r="G222" s="21">
        <f>G223+G281</f>
        <v>9066847.0399999991</v>
      </c>
      <c r="H222" s="21">
        <f>H223+H281</f>
        <v>47864847.039999999</v>
      </c>
      <c r="I222" s="18"/>
    </row>
    <row r="223" spans="1:9" ht="38.25">
      <c r="A223" s="22" t="s">
        <v>199</v>
      </c>
      <c r="B223" s="15" t="s">
        <v>7</v>
      </c>
      <c r="C223" s="15" t="s">
        <v>35</v>
      </c>
      <c r="D223" s="15" t="s">
        <v>90</v>
      </c>
      <c r="E223" s="15"/>
      <c r="F223" s="21">
        <f>F224+F227+F245+F258+F267+F276</f>
        <v>38738000</v>
      </c>
      <c r="G223" s="21">
        <f>G224+G227+G245+G258+G267+G276</f>
        <v>9126847.0399999991</v>
      </c>
      <c r="H223" s="21">
        <f>H224+H227+H245+H258+H267+H276</f>
        <v>47864847.039999999</v>
      </c>
      <c r="I223" s="18"/>
    </row>
    <row r="224" spans="1:9" ht="25.5" hidden="1">
      <c r="A224" s="22" t="s">
        <v>198</v>
      </c>
      <c r="B224" s="15" t="s">
        <v>7</v>
      </c>
      <c r="C224" s="15" t="s">
        <v>35</v>
      </c>
      <c r="D224" s="15" t="s">
        <v>153</v>
      </c>
      <c r="E224" s="15"/>
      <c r="F224" s="21">
        <f t="shared" ref="F224:H225" si="55">F225</f>
        <v>0</v>
      </c>
      <c r="G224" s="21">
        <f t="shared" si="55"/>
        <v>0</v>
      </c>
      <c r="H224" s="21">
        <f t="shared" si="55"/>
        <v>0</v>
      </c>
      <c r="I224" s="18"/>
    </row>
    <row r="225" spans="1:9" hidden="1">
      <c r="A225" s="22" t="s">
        <v>195</v>
      </c>
      <c r="B225" s="15" t="s">
        <v>7</v>
      </c>
      <c r="C225" s="15" t="s">
        <v>35</v>
      </c>
      <c r="D225" s="15" t="s">
        <v>153</v>
      </c>
      <c r="E225" s="15" t="s">
        <v>14</v>
      </c>
      <c r="F225" s="21">
        <f t="shared" si="55"/>
        <v>0</v>
      </c>
      <c r="G225" s="21">
        <f t="shared" si="55"/>
        <v>0</v>
      </c>
      <c r="H225" s="21">
        <f t="shared" si="55"/>
        <v>0</v>
      </c>
      <c r="I225" s="18"/>
    </row>
    <row r="226" spans="1:9" hidden="1">
      <c r="A226" s="16" t="s">
        <v>293</v>
      </c>
      <c r="B226" s="14" t="s">
        <v>7</v>
      </c>
      <c r="C226" s="14" t="s">
        <v>35</v>
      </c>
      <c r="D226" s="14" t="s">
        <v>153</v>
      </c>
      <c r="E226" s="14" t="s">
        <v>154</v>
      </c>
      <c r="F226" s="17">
        <v>0</v>
      </c>
      <c r="G226" s="17"/>
      <c r="H226" s="23">
        <f>F226+G226</f>
        <v>0</v>
      </c>
      <c r="I226" s="18"/>
    </row>
    <row r="227" spans="1:9" ht="38.25">
      <c r="A227" s="22" t="s">
        <v>292</v>
      </c>
      <c r="B227" s="15" t="s">
        <v>7</v>
      </c>
      <c r="C227" s="15" t="s">
        <v>35</v>
      </c>
      <c r="D227" s="15" t="s">
        <v>91</v>
      </c>
      <c r="E227" s="15"/>
      <c r="F227" s="21">
        <f>F228+F239</f>
        <v>16516000</v>
      </c>
      <c r="G227" s="21">
        <f t="shared" ref="G227:H227" si="56">G228+G239</f>
        <v>4508650.72</v>
      </c>
      <c r="H227" s="21">
        <f t="shared" si="56"/>
        <v>21024650.719999999</v>
      </c>
      <c r="I227" s="18"/>
    </row>
    <row r="228" spans="1:9" ht="25.5">
      <c r="A228" s="22" t="s">
        <v>291</v>
      </c>
      <c r="B228" s="15" t="s">
        <v>7</v>
      </c>
      <c r="C228" s="15" t="s">
        <v>35</v>
      </c>
      <c r="D228" s="15" t="s">
        <v>92</v>
      </c>
      <c r="E228" s="15"/>
      <c r="F228" s="21">
        <f>F229+F236</f>
        <v>16516000</v>
      </c>
      <c r="G228" s="21">
        <f>G229+G236</f>
        <v>0</v>
      </c>
      <c r="H228" s="21">
        <f>H229+H236</f>
        <v>16516000</v>
      </c>
      <c r="I228" s="18"/>
    </row>
    <row r="229" spans="1:9" ht="25.5">
      <c r="A229" s="22" t="s">
        <v>288</v>
      </c>
      <c r="B229" s="15" t="s">
        <v>7</v>
      </c>
      <c r="C229" s="15" t="s">
        <v>35</v>
      </c>
      <c r="D229" s="15" t="s">
        <v>93</v>
      </c>
      <c r="E229" s="15"/>
      <c r="F229" s="21">
        <f>F230+F232+F234</f>
        <v>2701000</v>
      </c>
      <c r="G229" s="21">
        <f>G230+G232+G234</f>
        <v>0</v>
      </c>
      <c r="H229" s="21">
        <f>H230+H232+H234</f>
        <v>2701000</v>
      </c>
      <c r="I229" s="18"/>
    </row>
    <row r="230" spans="1:9" ht="63.75">
      <c r="A230" s="22" t="s">
        <v>268</v>
      </c>
      <c r="B230" s="15" t="s">
        <v>7</v>
      </c>
      <c r="C230" s="15" t="s">
        <v>35</v>
      </c>
      <c r="D230" s="15" t="s">
        <v>93</v>
      </c>
      <c r="E230" s="15" t="s">
        <v>10</v>
      </c>
      <c r="F230" s="21">
        <f>F231</f>
        <v>1871000</v>
      </c>
      <c r="G230" s="21">
        <f>G231</f>
        <v>0</v>
      </c>
      <c r="H230" s="21">
        <f>H231</f>
        <v>1871000</v>
      </c>
      <c r="I230" s="18"/>
    </row>
    <row r="231" spans="1:9" ht="25.5">
      <c r="A231" s="16" t="s">
        <v>287</v>
      </c>
      <c r="B231" s="14" t="s">
        <v>7</v>
      </c>
      <c r="C231" s="14" t="s">
        <v>35</v>
      </c>
      <c r="D231" s="14" t="s">
        <v>93</v>
      </c>
      <c r="E231" s="14" t="s">
        <v>36</v>
      </c>
      <c r="F231" s="17">
        <v>1871000</v>
      </c>
      <c r="G231" s="17"/>
      <c r="H231" s="23">
        <f>F231+G231</f>
        <v>1871000</v>
      </c>
      <c r="I231" s="18"/>
    </row>
    <row r="232" spans="1:9" ht="25.5">
      <c r="A232" s="22" t="s">
        <v>173</v>
      </c>
      <c r="B232" s="15" t="s">
        <v>7</v>
      </c>
      <c r="C232" s="15" t="s">
        <v>35</v>
      </c>
      <c r="D232" s="15" t="s">
        <v>93</v>
      </c>
      <c r="E232" s="15" t="s">
        <v>12</v>
      </c>
      <c r="F232" s="21">
        <f>F233</f>
        <v>827802.17</v>
      </c>
      <c r="G232" s="21">
        <f>G233</f>
        <v>0</v>
      </c>
      <c r="H232" s="21">
        <f>H233</f>
        <v>827802.17</v>
      </c>
      <c r="I232" s="18"/>
    </row>
    <row r="233" spans="1:9" ht="38.25">
      <c r="A233" s="16" t="s">
        <v>174</v>
      </c>
      <c r="B233" s="14" t="s">
        <v>7</v>
      </c>
      <c r="C233" s="14" t="s">
        <v>35</v>
      </c>
      <c r="D233" s="14" t="s">
        <v>93</v>
      </c>
      <c r="E233" s="14" t="s">
        <v>13</v>
      </c>
      <c r="F233" s="17">
        <v>827802.17</v>
      </c>
      <c r="G233" s="17"/>
      <c r="H233" s="23">
        <f>F233+G233</f>
        <v>827802.17</v>
      </c>
      <c r="I233" s="18"/>
    </row>
    <row r="234" spans="1:9">
      <c r="A234" s="22" t="s">
        <v>195</v>
      </c>
      <c r="B234" s="15" t="s">
        <v>7</v>
      </c>
      <c r="C234" s="15" t="s">
        <v>35</v>
      </c>
      <c r="D234" s="15" t="s">
        <v>93</v>
      </c>
      <c r="E234" s="15" t="s">
        <v>14</v>
      </c>
      <c r="F234" s="21">
        <f>F235</f>
        <v>2197.83</v>
      </c>
      <c r="G234" s="21">
        <f>G235</f>
        <v>0</v>
      </c>
      <c r="H234" s="21">
        <f>H235</f>
        <v>2197.83</v>
      </c>
      <c r="I234" s="18"/>
    </row>
    <row r="235" spans="1:9">
      <c r="A235" s="16" t="s">
        <v>260</v>
      </c>
      <c r="B235" s="14" t="s">
        <v>7</v>
      </c>
      <c r="C235" s="14" t="s">
        <v>35</v>
      </c>
      <c r="D235" s="14" t="s">
        <v>93</v>
      </c>
      <c r="E235" s="14" t="s">
        <v>15</v>
      </c>
      <c r="F235" s="17">
        <v>2197.83</v>
      </c>
      <c r="G235" s="17"/>
      <c r="H235" s="23">
        <f>F235+G235</f>
        <v>2197.83</v>
      </c>
      <c r="I235" s="18"/>
    </row>
    <row r="236" spans="1:9" ht="25.5">
      <c r="A236" s="22" t="s">
        <v>216</v>
      </c>
      <c r="B236" s="15" t="s">
        <v>7</v>
      </c>
      <c r="C236" s="15" t="s">
        <v>35</v>
      </c>
      <c r="D236" s="15" t="s">
        <v>94</v>
      </c>
      <c r="E236" s="15"/>
      <c r="F236" s="21">
        <f t="shared" ref="F236:H237" si="57">F237</f>
        <v>13815000</v>
      </c>
      <c r="G236" s="21">
        <f t="shared" si="57"/>
        <v>0</v>
      </c>
      <c r="H236" s="21">
        <f t="shared" si="57"/>
        <v>13815000</v>
      </c>
      <c r="I236" s="18"/>
    </row>
    <row r="237" spans="1:9" ht="38.25">
      <c r="A237" s="22" t="s">
        <v>215</v>
      </c>
      <c r="B237" s="15" t="s">
        <v>7</v>
      </c>
      <c r="C237" s="15" t="s">
        <v>35</v>
      </c>
      <c r="D237" s="15" t="s">
        <v>94</v>
      </c>
      <c r="E237" s="15" t="s">
        <v>20</v>
      </c>
      <c r="F237" s="21">
        <f t="shared" si="57"/>
        <v>13815000</v>
      </c>
      <c r="G237" s="21">
        <f t="shared" si="57"/>
        <v>0</v>
      </c>
      <c r="H237" s="21">
        <f t="shared" si="57"/>
        <v>13815000</v>
      </c>
      <c r="I237" s="18"/>
    </row>
    <row r="238" spans="1:9">
      <c r="A238" s="16" t="s">
        <v>214</v>
      </c>
      <c r="B238" s="14" t="s">
        <v>7</v>
      </c>
      <c r="C238" s="14" t="s">
        <v>35</v>
      </c>
      <c r="D238" s="14" t="s">
        <v>94</v>
      </c>
      <c r="E238" s="14" t="s">
        <v>37</v>
      </c>
      <c r="F238" s="26">
        <v>13815000</v>
      </c>
      <c r="G238" s="26"/>
      <c r="H238" s="23">
        <f>F238+G238</f>
        <v>13815000</v>
      </c>
      <c r="I238" s="18"/>
    </row>
    <row r="239" spans="1:9" ht="63.75">
      <c r="A239" s="93" t="s">
        <v>319</v>
      </c>
      <c r="B239" s="15" t="s">
        <v>7</v>
      </c>
      <c r="C239" s="15" t="s">
        <v>35</v>
      </c>
      <c r="D239" s="96" t="s">
        <v>317</v>
      </c>
      <c r="E239" s="96"/>
      <c r="F239" s="43">
        <f>F240</f>
        <v>0</v>
      </c>
      <c r="G239" s="43">
        <f t="shared" ref="G239:H241" si="58">G240</f>
        <v>4508650.72</v>
      </c>
      <c r="H239" s="43">
        <f t="shared" si="58"/>
        <v>4508650.72</v>
      </c>
      <c r="I239" s="18"/>
    </row>
    <row r="240" spans="1:9" ht="38.25">
      <c r="A240" s="93" t="s">
        <v>320</v>
      </c>
      <c r="B240" s="15" t="s">
        <v>7</v>
      </c>
      <c r="C240" s="15" t="s">
        <v>35</v>
      </c>
      <c r="D240" s="96" t="s">
        <v>318</v>
      </c>
      <c r="E240" s="96"/>
      <c r="F240" s="43">
        <f>F241+F243</f>
        <v>0</v>
      </c>
      <c r="G240" s="43">
        <f t="shared" ref="G240:H240" si="59">G241+G243</f>
        <v>4508650.72</v>
      </c>
      <c r="H240" s="43">
        <f t="shared" si="59"/>
        <v>4508650.72</v>
      </c>
      <c r="I240" s="18"/>
    </row>
    <row r="241" spans="1:9" ht="63.75">
      <c r="A241" s="93" t="s">
        <v>268</v>
      </c>
      <c r="B241" s="15" t="s">
        <v>7</v>
      </c>
      <c r="C241" s="15" t="s">
        <v>35</v>
      </c>
      <c r="D241" s="96" t="s">
        <v>318</v>
      </c>
      <c r="E241" s="96" t="s">
        <v>10</v>
      </c>
      <c r="F241" s="43">
        <f>F242</f>
        <v>0</v>
      </c>
      <c r="G241" s="43">
        <f t="shared" si="58"/>
        <v>842275.41</v>
      </c>
      <c r="H241" s="43">
        <f t="shared" si="58"/>
        <v>842275.41</v>
      </c>
      <c r="I241" s="18"/>
    </row>
    <row r="242" spans="1:9" ht="27.75" customHeight="1">
      <c r="A242" s="97" t="s">
        <v>287</v>
      </c>
      <c r="B242" s="95" t="s">
        <v>7</v>
      </c>
      <c r="C242" s="95" t="s">
        <v>35</v>
      </c>
      <c r="D242" s="94" t="s">
        <v>318</v>
      </c>
      <c r="E242" s="94" t="s">
        <v>36</v>
      </c>
      <c r="F242" s="23"/>
      <c r="G242" s="23">
        <v>842275.41</v>
      </c>
      <c r="H242" s="23">
        <f>F242+G242</f>
        <v>842275.41</v>
      </c>
      <c r="I242" s="18"/>
    </row>
    <row r="243" spans="1:9" ht="42" customHeight="1">
      <c r="A243" s="93" t="s">
        <v>215</v>
      </c>
      <c r="B243" s="95" t="s">
        <v>7</v>
      </c>
      <c r="C243" s="15" t="s">
        <v>35</v>
      </c>
      <c r="D243" s="96" t="s">
        <v>318</v>
      </c>
      <c r="E243" s="96" t="s">
        <v>20</v>
      </c>
      <c r="F243" s="43">
        <f>F244</f>
        <v>0</v>
      </c>
      <c r="G243" s="43">
        <f t="shared" ref="G243:H243" si="60">G244</f>
        <v>3666375.31</v>
      </c>
      <c r="H243" s="43">
        <f t="shared" si="60"/>
        <v>3666375.31</v>
      </c>
      <c r="I243" s="18"/>
    </row>
    <row r="244" spans="1:9">
      <c r="A244" s="92" t="s">
        <v>214</v>
      </c>
      <c r="B244" s="14" t="s">
        <v>7</v>
      </c>
      <c r="C244" s="14" t="s">
        <v>35</v>
      </c>
      <c r="D244" s="94" t="s">
        <v>318</v>
      </c>
      <c r="E244" s="94" t="s">
        <v>37</v>
      </c>
      <c r="F244" s="23"/>
      <c r="G244" s="23">
        <v>3666375.31</v>
      </c>
      <c r="H244" s="23">
        <f>F244+G244</f>
        <v>3666375.31</v>
      </c>
      <c r="I244" s="18"/>
    </row>
    <row r="245" spans="1:9" ht="38.25">
      <c r="A245" s="22" t="s">
        <v>290</v>
      </c>
      <c r="B245" s="15" t="s">
        <v>7</v>
      </c>
      <c r="C245" s="15" t="s">
        <v>35</v>
      </c>
      <c r="D245" s="15" t="s">
        <v>95</v>
      </c>
      <c r="E245" s="15"/>
      <c r="F245" s="21">
        <f>F246+F254</f>
        <v>6761000</v>
      </c>
      <c r="G245" s="21">
        <f t="shared" ref="G245:H245" si="61">G246+G254</f>
        <v>1288185.9099999999</v>
      </c>
      <c r="H245" s="21">
        <f t="shared" si="61"/>
        <v>8049185.9100000001</v>
      </c>
      <c r="I245" s="18"/>
    </row>
    <row r="246" spans="1:9" ht="25.5">
      <c r="A246" s="22" t="s">
        <v>289</v>
      </c>
      <c r="B246" s="15" t="s">
        <v>7</v>
      </c>
      <c r="C246" s="15" t="s">
        <v>35</v>
      </c>
      <c r="D246" s="15" t="s">
        <v>96</v>
      </c>
      <c r="E246" s="15"/>
      <c r="F246" s="21">
        <f t="shared" ref="F246:H246" si="62">F247</f>
        <v>6761000</v>
      </c>
      <c r="G246" s="21">
        <f t="shared" si="62"/>
        <v>0</v>
      </c>
      <c r="H246" s="21">
        <f t="shared" si="62"/>
        <v>6761000</v>
      </c>
      <c r="I246" s="18"/>
    </row>
    <row r="247" spans="1:9" ht="25.5">
      <c r="A247" s="22" t="s">
        <v>288</v>
      </c>
      <c r="B247" s="15" t="s">
        <v>7</v>
      </c>
      <c r="C247" s="15" t="s">
        <v>35</v>
      </c>
      <c r="D247" s="15" t="s">
        <v>97</v>
      </c>
      <c r="E247" s="15"/>
      <c r="F247" s="21">
        <f>F248+F250+F252</f>
        <v>6761000</v>
      </c>
      <c r="G247" s="21">
        <f>G248+G250+G252</f>
        <v>0</v>
      </c>
      <c r="H247" s="21">
        <f>H248+H250+H252</f>
        <v>6761000</v>
      </c>
      <c r="I247" s="18"/>
    </row>
    <row r="248" spans="1:9" ht="63.75">
      <c r="A248" s="22" t="s">
        <v>268</v>
      </c>
      <c r="B248" s="15" t="s">
        <v>7</v>
      </c>
      <c r="C248" s="15" t="s">
        <v>35</v>
      </c>
      <c r="D248" s="15" t="s">
        <v>97</v>
      </c>
      <c r="E248" s="15" t="s">
        <v>10</v>
      </c>
      <c r="F248" s="21">
        <f>F249</f>
        <v>5010000</v>
      </c>
      <c r="G248" s="21">
        <f>G249</f>
        <v>0</v>
      </c>
      <c r="H248" s="21">
        <f>H249</f>
        <v>5010000</v>
      </c>
      <c r="I248" s="18"/>
    </row>
    <row r="249" spans="1:9" ht="25.5">
      <c r="A249" s="16" t="s">
        <v>287</v>
      </c>
      <c r="B249" s="14" t="s">
        <v>7</v>
      </c>
      <c r="C249" s="14" t="s">
        <v>35</v>
      </c>
      <c r="D249" s="14" t="s">
        <v>97</v>
      </c>
      <c r="E249" s="14" t="s">
        <v>36</v>
      </c>
      <c r="F249" s="17">
        <v>5010000</v>
      </c>
      <c r="G249" s="17"/>
      <c r="H249" s="23">
        <f>F249+G249</f>
        <v>5010000</v>
      </c>
      <c r="I249" s="18"/>
    </row>
    <row r="250" spans="1:9" ht="25.5">
      <c r="A250" s="22" t="s">
        <v>173</v>
      </c>
      <c r="B250" s="15" t="s">
        <v>7</v>
      </c>
      <c r="C250" s="15" t="s">
        <v>35</v>
      </c>
      <c r="D250" s="15" t="s">
        <v>97</v>
      </c>
      <c r="E250" s="15" t="s">
        <v>12</v>
      </c>
      <c r="F250" s="21">
        <f>F251</f>
        <v>1748800</v>
      </c>
      <c r="G250" s="21">
        <f>G251</f>
        <v>0</v>
      </c>
      <c r="H250" s="21">
        <f>H251</f>
        <v>1748800</v>
      </c>
      <c r="I250" s="18"/>
    </row>
    <row r="251" spans="1:9" ht="38.25">
      <c r="A251" s="16" t="s">
        <v>174</v>
      </c>
      <c r="B251" s="14" t="s">
        <v>7</v>
      </c>
      <c r="C251" s="14" t="s">
        <v>35</v>
      </c>
      <c r="D251" s="14" t="s">
        <v>97</v>
      </c>
      <c r="E251" s="14" t="s">
        <v>13</v>
      </c>
      <c r="F251" s="17">
        <v>1748800</v>
      </c>
      <c r="G251" s="17"/>
      <c r="H251" s="23">
        <f>F251+G251</f>
        <v>1748800</v>
      </c>
      <c r="I251" s="18"/>
    </row>
    <row r="252" spans="1:9">
      <c r="A252" s="22" t="s">
        <v>195</v>
      </c>
      <c r="B252" s="15" t="s">
        <v>7</v>
      </c>
      <c r="C252" s="15" t="s">
        <v>35</v>
      </c>
      <c r="D252" s="15" t="s">
        <v>97</v>
      </c>
      <c r="E252" s="15" t="s">
        <v>14</v>
      </c>
      <c r="F252" s="21">
        <f>F253</f>
        <v>2200</v>
      </c>
      <c r="G252" s="21">
        <f>G253</f>
        <v>0</v>
      </c>
      <c r="H252" s="21">
        <f>H253</f>
        <v>2200</v>
      </c>
      <c r="I252" s="18"/>
    </row>
    <row r="253" spans="1:9">
      <c r="A253" s="51" t="s">
        <v>260</v>
      </c>
      <c r="B253" s="52" t="s">
        <v>7</v>
      </c>
      <c r="C253" s="52" t="s">
        <v>35</v>
      </c>
      <c r="D253" s="52" t="s">
        <v>97</v>
      </c>
      <c r="E253" s="52" t="s">
        <v>15</v>
      </c>
      <c r="F253" s="26">
        <v>2200</v>
      </c>
      <c r="G253" s="26"/>
      <c r="H253" s="53">
        <f>F253+G253</f>
        <v>2200</v>
      </c>
      <c r="I253" s="18"/>
    </row>
    <row r="254" spans="1:9" ht="63.75">
      <c r="A254" s="99" t="s">
        <v>319</v>
      </c>
      <c r="B254" s="100" t="s">
        <v>7</v>
      </c>
      <c r="C254" s="96" t="s">
        <v>35</v>
      </c>
      <c r="D254" s="96" t="s">
        <v>321</v>
      </c>
      <c r="E254" s="96"/>
      <c r="F254" s="43">
        <f>F255</f>
        <v>0</v>
      </c>
      <c r="G254" s="43">
        <f t="shared" ref="G254:H256" si="63">G255</f>
        <v>1288185.9099999999</v>
      </c>
      <c r="H254" s="43">
        <f t="shared" si="63"/>
        <v>1288185.9099999999</v>
      </c>
      <c r="I254" s="18"/>
    </row>
    <row r="255" spans="1:9" ht="38.25">
      <c r="A255" s="99" t="s">
        <v>320</v>
      </c>
      <c r="B255" s="100" t="s">
        <v>7</v>
      </c>
      <c r="C255" s="96" t="s">
        <v>35</v>
      </c>
      <c r="D255" s="96" t="s">
        <v>322</v>
      </c>
      <c r="E255" s="96"/>
      <c r="F255" s="43">
        <f>F256</f>
        <v>0</v>
      </c>
      <c r="G255" s="43">
        <f t="shared" si="63"/>
        <v>1288185.9099999999</v>
      </c>
      <c r="H255" s="43">
        <f t="shared" si="63"/>
        <v>1288185.9099999999</v>
      </c>
      <c r="I255" s="18"/>
    </row>
    <row r="256" spans="1:9" ht="63.75">
      <c r="A256" s="99" t="s">
        <v>268</v>
      </c>
      <c r="B256" s="100" t="s">
        <v>7</v>
      </c>
      <c r="C256" s="96" t="s">
        <v>35</v>
      </c>
      <c r="D256" s="96" t="s">
        <v>322</v>
      </c>
      <c r="E256" s="96" t="s">
        <v>10</v>
      </c>
      <c r="F256" s="43">
        <f>F257</f>
        <v>0</v>
      </c>
      <c r="G256" s="43">
        <f t="shared" si="63"/>
        <v>1288185.9099999999</v>
      </c>
      <c r="H256" s="43">
        <f t="shared" si="63"/>
        <v>1288185.9099999999</v>
      </c>
      <c r="I256" s="18"/>
    </row>
    <row r="257" spans="1:9" ht="25.5">
      <c r="A257" s="98" t="s">
        <v>287</v>
      </c>
      <c r="B257" s="52" t="s">
        <v>7</v>
      </c>
      <c r="C257" s="94" t="s">
        <v>35</v>
      </c>
      <c r="D257" s="94" t="s">
        <v>322</v>
      </c>
      <c r="E257" s="94" t="s">
        <v>36</v>
      </c>
      <c r="F257" s="23"/>
      <c r="G257" s="23">
        <v>1288185.9099999999</v>
      </c>
      <c r="H257" s="23">
        <f>F257+G257</f>
        <v>1288185.9099999999</v>
      </c>
      <c r="I257" s="18"/>
    </row>
    <row r="258" spans="1:9" ht="51">
      <c r="A258" s="22" t="s">
        <v>286</v>
      </c>
      <c r="B258" s="15" t="s">
        <v>7</v>
      </c>
      <c r="C258" s="15" t="s">
        <v>35</v>
      </c>
      <c r="D258" s="15" t="s">
        <v>98</v>
      </c>
      <c r="E258" s="15"/>
      <c r="F258" s="21">
        <f>F259+F263</f>
        <v>11263000</v>
      </c>
      <c r="G258" s="21">
        <f t="shared" ref="G258:H258" si="64">G259+G263</f>
        <v>1932278.88</v>
      </c>
      <c r="H258" s="21">
        <f t="shared" si="64"/>
        <v>13195278.879999999</v>
      </c>
      <c r="I258" s="18"/>
    </row>
    <row r="259" spans="1:9" ht="38.25">
      <c r="A259" s="22" t="s">
        <v>285</v>
      </c>
      <c r="B259" s="15" t="s">
        <v>7</v>
      </c>
      <c r="C259" s="15" t="s">
        <v>35</v>
      </c>
      <c r="D259" s="15" t="s">
        <v>99</v>
      </c>
      <c r="E259" s="15"/>
      <c r="F259" s="21">
        <f t="shared" ref="F259:H261" si="65">F260</f>
        <v>11263000</v>
      </c>
      <c r="G259" s="21">
        <f t="shared" si="65"/>
        <v>0</v>
      </c>
      <c r="H259" s="21">
        <f t="shared" si="65"/>
        <v>11263000</v>
      </c>
      <c r="I259" s="18"/>
    </row>
    <row r="260" spans="1:9" ht="25.5">
      <c r="A260" s="22" t="s">
        <v>216</v>
      </c>
      <c r="B260" s="15" t="s">
        <v>7</v>
      </c>
      <c r="C260" s="15" t="s">
        <v>35</v>
      </c>
      <c r="D260" s="15" t="s">
        <v>100</v>
      </c>
      <c r="E260" s="15"/>
      <c r="F260" s="21">
        <f t="shared" si="65"/>
        <v>11263000</v>
      </c>
      <c r="G260" s="21">
        <f t="shared" si="65"/>
        <v>0</v>
      </c>
      <c r="H260" s="21">
        <f t="shared" si="65"/>
        <v>11263000</v>
      </c>
      <c r="I260" s="18"/>
    </row>
    <row r="261" spans="1:9" ht="38.25">
      <c r="A261" s="22" t="s">
        <v>215</v>
      </c>
      <c r="B261" s="15" t="s">
        <v>7</v>
      </c>
      <c r="C261" s="15" t="s">
        <v>35</v>
      </c>
      <c r="D261" s="15" t="s">
        <v>100</v>
      </c>
      <c r="E261" s="15" t="s">
        <v>20</v>
      </c>
      <c r="F261" s="21">
        <f t="shared" si="65"/>
        <v>11263000</v>
      </c>
      <c r="G261" s="21">
        <f t="shared" si="65"/>
        <v>0</v>
      </c>
      <c r="H261" s="21">
        <f t="shared" si="65"/>
        <v>11263000</v>
      </c>
      <c r="I261" s="18"/>
    </row>
    <row r="262" spans="1:9">
      <c r="A262" s="16" t="s">
        <v>214</v>
      </c>
      <c r="B262" s="14" t="s">
        <v>7</v>
      </c>
      <c r="C262" s="14" t="s">
        <v>35</v>
      </c>
      <c r="D262" s="14" t="s">
        <v>100</v>
      </c>
      <c r="E262" s="14" t="s">
        <v>37</v>
      </c>
      <c r="F262" s="26">
        <v>11263000</v>
      </c>
      <c r="G262" s="26"/>
      <c r="H262" s="53">
        <f>F262+G262</f>
        <v>11263000</v>
      </c>
      <c r="I262" s="18"/>
    </row>
    <row r="263" spans="1:9" ht="63.75">
      <c r="A263" s="93" t="s">
        <v>319</v>
      </c>
      <c r="B263" s="96" t="s">
        <v>7</v>
      </c>
      <c r="C263" s="96" t="s">
        <v>35</v>
      </c>
      <c r="D263" s="96" t="s">
        <v>323</v>
      </c>
      <c r="E263" s="102"/>
      <c r="F263" s="43">
        <f>F264</f>
        <v>0</v>
      </c>
      <c r="G263" s="43">
        <f t="shared" ref="G263:H265" si="66">G264</f>
        <v>1932278.88</v>
      </c>
      <c r="H263" s="43">
        <f t="shared" si="66"/>
        <v>1932278.88</v>
      </c>
      <c r="I263" s="18"/>
    </row>
    <row r="264" spans="1:9" ht="38.25">
      <c r="A264" s="93" t="s">
        <v>320</v>
      </c>
      <c r="B264" s="96" t="s">
        <v>7</v>
      </c>
      <c r="C264" s="96" t="s">
        <v>35</v>
      </c>
      <c r="D264" s="96" t="s">
        <v>324</v>
      </c>
      <c r="E264" s="102"/>
      <c r="F264" s="43">
        <f>F265</f>
        <v>0</v>
      </c>
      <c r="G264" s="43">
        <f t="shared" si="66"/>
        <v>1932278.88</v>
      </c>
      <c r="H264" s="43">
        <f t="shared" si="66"/>
        <v>1932278.88</v>
      </c>
      <c r="I264" s="18"/>
    </row>
    <row r="265" spans="1:9" ht="38.25">
      <c r="A265" s="93" t="s">
        <v>215</v>
      </c>
      <c r="B265" s="96" t="s">
        <v>7</v>
      </c>
      <c r="C265" s="96" t="s">
        <v>35</v>
      </c>
      <c r="D265" s="96" t="s">
        <v>324</v>
      </c>
      <c r="E265" s="102" t="s">
        <v>20</v>
      </c>
      <c r="F265" s="43">
        <f>F266</f>
        <v>0</v>
      </c>
      <c r="G265" s="43">
        <f t="shared" si="66"/>
        <v>1932278.88</v>
      </c>
      <c r="H265" s="43">
        <f t="shared" si="66"/>
        <v>1932278.88</v>
      </c>
      <c r="I265" s="18"/>
    </row>
    <row r="266" spans="1:9">
      <c r="A266" s="92" t="s">
        <v>214</v>
      </c>
      <c r="B266" s="94" t="s">
        <v>7</v>
      </c>
      <c r="C266" s="94" t="s">
        <v>35</v>
      </c>
      <c r="D266" s="94" t="s">
        <v>324</v>
      </c>
      <c r="E266" s="101" t="s">
        <v>37</v>
      </c>
      <c r="F266" s="23"/>
      <c r="G266" s="23">
        <v>1932278.88</v>
      </c>
      <c r="H266" s="53">
        <f>F266+G266</f>
        <v>1932278.88</v>
      </c>
      <c r="I266" s="18"/>
    </row>
    <row r="267" spans="1:9" ht="51">
      <c r="A267" s="22" t="s">
        <v>243</v>
      </c>
      <c r="B267" s="15" t="s">
        <v>7</v>
      </c>
      <c r="C267" s="15" t="s">
        <v>35</v>
      </c>
      <c r="D267" s="15" t="s">
        <v>101</v>
      </c>
      <c r="E267" s="15"/>
      <c r="F267" s="21">
        <f>F268+F272</f>
        <v>3558000</v>
      </c>
      <c r="G267" s="21">
        <f t="shared" ref="G267:H267" si="67">G268+G272</f>
        <v>1337731.53</v>
      </c>
      <c r="H267" s="21">
        <f t="shared" si="67"/>
        <v>4895731.53</v>
      </c>
      <c r="I267" s="18"/>
    </row>
    <row r="268" spans="1:9" ht="41.25" customHeight="1">
      <c r="A268" s="22" t="s">
        <v>242</v>
      </c>
      <c r="B268" s="15" t="s">
        <v>7</v>
      </c>
      <c r="C268" s="15" t="s">
        <v>35</v>
      </c>
      <c r="D268" s="15" t="s">
        <v>102</v>
      </c>
      <c r="E268" s="15"/>
      <c r="F268" s="21">
        <f t="shared" ref="F268:H270" si="68">F269</f>
        <v>3558000</v>
      </c>
      <c r="G268" s="21">
        <f t="shared" si="68"/>
        <v>0</v>
      </c>
      <c r="H268" s="21">
        <f t="shared" si="68"/>
        <v>3558000</v>
      </c>
      <c r="I268" s="18"/>
    </row>
    <row r="269" spans="1:9" ht="25.5">
      <c r="A269" s="22" t="s">
        <v>216</v>
      </c>
      <c r="B269" s="15" t="s">
        <v>7</v>
      </c>
      <c r="C269" s="15" t="s">
        <v>35</v>
      </c>
      <c r="D269" s="15" t="s">
        <v>103</v>
      </c>
      <c r="E269" s="15"/>
      <c r="F269" s="21">
        <f t="shared" si="68"/>
        <v>3558000</v>
      </c>
      <c r="G269" s="21">
        <f t="shared" si="68"/>
        <v>0</v>
      </c>
      <c r="H269" s="21">
        <f t="shared" si="68"/>
        <v>3558000</v>
      </c>
      <c r="I269" s="18"/>
    </row>
    <row r="270" spans="1:9" ht="38.25">
      <c r="A270" s="22" t="s">
        <v>215</v>
      </c>
      <c r="B270" s="15" t="s">
        <v>7</v>
      </c>
      <c r="C270" s="15" t="s">
        <v>35</v>
      </c>
      <c r="D270" s="15" t="s">
        <v>103</v>
      </c>
      <c r="E270" s="15" t="s">
        <v>20</v>
      </c>
      <c r="F270" s="21">
        <f t="shared" si="68"/>
        <v>3558000</v>
      </c>
      <c r="G270" s="21">
        <f t="shared" si="68"/>
        <v>0</v>
      </c>
      <c r="H270" s="21">
        <f t="shared" si="68"/>
        <v>3558000</v>
      </c>
      <c r="I270" s="18"/>
    </row>
    <row r="271" spans="1:9">
      <c r="A271" s="16" t="s">
        <v>214</v>
      </c>
      <c r="B271" s="14" t="s">
        <v>7</v>
      </c>
      <c r="C271" s="14" t="s">
        <v>35</v>
      </c>
      <c r="D271" s="14" t="s">
        <v>103</v>
      </c>
      <c r="E271" s="14" t="s">
        <v>37</v>
      </c>
      <c r="F271" s="26">
        <v>3558000</v>
      </c>
      <c r="G271" s="26"/>
      <c r="H271" s="23">
        <f>F271+G271</f>
        <v>3558000</v>
      </c>
      <c r="I271" s="18"/>
    </row>
    <row r="272" spans="1:9" ht="63.75">
      <c r="A272" s="93" t="s">
        <v>319</v>
      </c>
      <c r="B272" s="96" t="s">
        <v>7</v>
      </c>
      <c r="C272" s="96" t="s">
        <v>35</v>
      </c>
      <c r="D272" s="96" t="s">
        <v>325</v>
      </c>
      <c r="E272" s="96"/>
      <c r="F272" s="43">
        <f>F273</f>
        <v>0</v>
      </c>
      <c r="G272" s="43">
        <f t="shared" ref="G272:H274" si="69">G273</f>
        <v>1337731.53</v>
      </c>
      <c r="H272" s="43">
        <f t="shared" si="69"/>
        <v>1337731.53</v>
      </c>
      <c r="I272" s="18"/>
    </row>
    <row r="273" spans="1:9" ht="38.25">
      <c r="A273" s="93" t="s">
        <v>320</v>
      </c>
      <c r="B273" s="96" t="s">
        <v>7</v>
      </c>
      <c r="C273" s="96" t="s">
        <v>35</v>
      </c>
      <c r="D273" s="96" t="s">
        <v>326</v>
      </c>
      <c r="E273" s="96"/>
      <c r="F273" s="43">
        <f>F274</f>
        <v>0</v>
      </c>
      <c r="G273" s="43">
        <f t="shared" si="69"/>
        <v>1337731.53</v>
      </c>
      <c r="H273" s="43">
        <f t="shared" si="69"/>
        <v>1337731.53</v>
      </c>
      <c r="I273" s="18"/>
    </row>
    <row r="274" spans="1:9" ht="38.25">
      <c r="A274" s="93" t="s">
        <v>215</v>
      </c>
      <c r="B274" s="96" t="s">
        <v>7</v>
      </c>
      <c r="C274" s="96" t="s">
        <v>35</v>
      </c>
      <c r="D274" s="96" t="s">
        <v>326</v>
      </c>
      <c r="E274" s="96" t="s">
        <v>20</v>
      </c>
      <c r="F274" s="43">
        <f>F275</f>
        <v>0</v>
      </c>
      <c r="G274" s="43">
        <f t="shared" si="69"/>
        <v>1337731.53</v>
      </c>
      <c r="H274" s="43">
        <f t="shared" si="69"/>
        <v>1337731.53</v>
      </c>
      <c r="I274" s="18"/>
    </row>
    <row r="275" spans="1:9">
      <c r="A275" s="92" t="s">
        <v>214</v>
      </c>
      <c r="B275" s="94" t="s">
        <v>7</v>
      </c>
      <c r="C275" s="94" t="s">
        <v>35</v>
      </c>
      <c r="D275" s="94" t="s">
        <v>326</v>
      </c>
      <c r="E275" s="94" t="s">
        <v>37</v>
      </c>
      <c r="F275" s="23"/>
      <c r="G275" s="23">
        <v>1337731.53</v>
      </c>
      <c r="H275" s="53">
        <f>F275+G275</f>
        <v>1337731.53</v>
      </c>
      <c r="I275" s="18"/>
    </row>
    <row r="276" spans="1:9" ht="51">
      <c r="A276" s="22" t="s">
        <v>241</v>
      </c>
      <c r="B276" s="15" t="s">
        <v>7</v>
      </c>
      <c r="C276" s="15" t="s">
        <v>35</v>
      </c>
      <c r="D276" s="15" t="s">
        <v>104</v>
      </c>
      <c r="E276" s="15"/>
      <c r="F276" s="21">
        <f t="shared" ref="F276:H284" si="70">F277</f>
        <v>640000</v>
      </c>
      <c r="G276" s="21">
        <f t="shared" si="70"/>
        <v>60000</v>
      </c>
      <c r="H276" s="21">
        <f t="shared" si="70"/>
        <v>700000</v>
      </c>
      <c r="I276" s="18"/>
    </row>
    <row r="277" spans="1:9" ht="25.5">
      <c r="A277" s="22" t="s">
        <v>240</v>
      </c>
      <c r="B277" s="15" t="s">
        <v>7</v>
      </c>
      <c r="C277" s="15" t="s">
        <v>35</v>
      </c>
      <c r="D277" s="15" t="s">
        <v>105</v>
      </c>
      <c r="E277" s="15"/>
      <c r="F277" s="21">
        <f t="shared" si="70"/>
        <v>640000</v>
      </c>
      <c r="G277" s="21">
        <f t="shared" si="70"/>
        <v>60000</v>
      </c>
      <c r="H277" s="21">
        <f t="shared" si="70"/>
        <v>700000</v>
      </c>
      <c r="I277" s="18"/>
    </row>
    <row r="278" spans="1:9">
      <c r="A278" s="22" t="s">
        <v>239</v>
      </c>
      <c r="B278" s="15" t="s">
        <v>7</v>
      </c>
      <c r="C278" s="15" t="s">
        <v>35</v>
      </c>
      <c r="D278" s="15" t="s">
        <v>106</v>
      </c>
      <c r="E278" s="15"/>
      <c r="F278" s="21">
        <f t="shared" si="70"/>
        <v>640000</v>
      </c>
      <c r="G278" s="21">
        <f t="shared" si="70"/>
        <v>60000</v>
      </c>
      <c r="H278" s="21">
        <f t="shared" si="70"/>
        <v>700000</v>
      </c>
      <c r="I278" s="18"/>
    </row>
    <row r="279" spans="1:9" ht="25.5">
      <c r="A279" s="22" t="s">
        <v>173</v>
      </c>
      <c r="B279" s="15" t="s">
        <v>7</v>
      </c>
      <c r="C279" s="15" t="s">
        <v>35</v>
      </c>
      <c r="D279" s="15" t="s">
        <v>106</v>
      </c>
      <c r="E279" s="15" t="s">
        <v>12</v>
      </c>
      <c r="F279" s="21">
        <f t="shared" si="70"/>
        <v>640000</v>
      </c>
      <c r="G279" s="21">
        <f t="shared" si="70"/>
        <v>60000</v>
      </c>
      <c r="H279" s="21">
        <f t="shared" si="70"/>
        <v>700000</v>
      </c>
      <c r="I279" s="18"/>
    </row>
    <row r="280" spans="1:9" ht="38.25">
      <c r="A280" s="16" t="s">
        <v>174</v>
      </c>
      <c r="B280" s="14" t="s">
        <v>7</v>
      </c>
      <c r="C280" s="14" t="s">
        <v>35</v>
      </c>
      <c r="D280" s="14" t="s">
        <v>106</v>
      </c>
      <c r="E280" s="14" t="s">
        <v>13</v>
      </c>
      <c r="F280" s="26">
        <v>640000</v>
      </c>
      <c r="G280" s="26">
        <v>60000</v>
      </c>
      <c r="H280" s="23">
        <f>F280+G280</f>
        <v>700000</v>
      </c>
      <c r="I280" s="18"/>
    </row>
    <row r="281" spans="1:9" ht="76.5">
      <c r="A281" s="56" t="s">
        <v>158</v>
      </c>
      <c r="B281" s="15" t="s">
        <v>7</v>
      </c>
      <c r="C281" s="15" t="s">
        <v>35</v>
      </c>
      <c r="D281" s="57" t="s">
        <v>136</v>
      </c>
      <c r="E281" s="49"/>
      <c r="F281" s="43">
        <f>F282</f>
        <v>60000</v>
      </c>
      <c r="G281" s="43">
        <f t="shared" ref="G281:H282" si="71">G282</f>
        <v>-60000</v>
      </c>
      <c r="H281" s="43">
        <f t="shared" si="71"/>
        <v>0</v>
      </c>
      <c r="I281" s="18"/>
    </row>
    <row r="282" spans="1:9" ht="25.5">
      <c r="A282" s="56" t="s">
        <v>261</v>
      </c>
      <c r="B282" s="15" t="s">
        <v>7</v>
      </c>
      <c r="C282" s="15" t="s">
        <v>35</v>
      </c>
      <c r="D282" s="57" t="s">
        <v>146</v>
      </c>
      <c r="E282" s="49"/>
      <c r="F282" s="43">
        <f>F283</f>
        <v>60000</v>
      </c>
      <c r="G282" s="43">
        <f t="shared" si="71"/>
        <v>-60000</v>
      </c>
      <c r="H282" s="43">
        <f t="shared" si="71"/>
        <v>0</v>
      </c>
      <c r="I282" s="18"/>
    </row>
    <row r="283" spans="1:9" ht="39.75" customHeight="1">
      <c r="A283" s="56" t="s">
        <v>262</v>
      </c>
      <c r="B283" s="15" t="s">
        <v>7</v>
      </c>
      <c r="C283" s="15" t="s">
        <v>35</v>
      </c>
      <c r="D283" s="57" t="s">
        <v>147</v>
      </c>
      <c r="E283" s="49"/>
      <c r="F283" s="21">
        <f t="shared" si="70"/>
        <v>60000</v>
      </c>
      <c r="G283" s="21">
        <f t="shared" si="70"/>
        <v>-60000</v>
      </c>
      <c r="H283" s="21">
        <f t="shared" si="70"/>
        <v>0</v>
      </c>
      <c r="I283" s="18"/>
    </row>
    <row r="284" spans="1:9" ht="25.5">
      <c r="A284" s="22" t="s">
        <v>173</v>
      </c>
      <c r="B284" s="15" t="s">
        <v>7</v>
      </c>
      <c r="C284" s="15" t="s">
        <v>35</v>
      </c>
      <c r="D284" s="57" t="s">
        <v>147</v>
      </c>
      <c r="E284" s="15" t="s">
        <v>12</v>
      </c>
      <c r="F284" s="21">
        <f>F285</f>
        <v>60000</v>
      </c>
      <c r="G284" s="21">
        <f t="shared" si="70"/>
        <v>-60000</v>
      </c>
      <c r="H284" s="21">
        <f t="shared" si="70"/>
        <v>0</v>
      </c>
      <c r="I284" s="18"/>
    </row>
    <row r="285" spans="1:9" ht="38.25">
      <c r="A285" s="16" t="s">
        <v>174</v>
      </c>
      <c r="B285" s="14" t="s">
        <v>7</v>
      </c>
      <c r="C285" s="14" t="s">
        <v>35</v>
      </c>
      <c r="D285" s="91" t="s">
        <v>147</v>
      </c>
      <c r="E285" s="14" t="s">
        <v>13</v>
      </c>
      <c r="F285" s="26">
        <v>60000</v>
      </c>
      <c r="G285" s="26">
        <v>-60000</v>
      </c>
      <c r="H285" s="23">
        <f>F285+G285</f>
        <v>0</v>
      </c>
      <c r="I285" s="18"/>
    </row>
    <row r="286" spans="1:9">
      <c r="A286" s="22" t="s">
        <v>238</v>
      </c>
      <c r="B286" s="15" t="s">
        <v>7</v>
      </c>
      <c r="C286" s="15" t="s">
        <v>38</v>
      </c>
      <c r="D286" s="15"/>
      <c r="E286" s="15"/>
      <c r="F286" s="21">
        <f>F287+F293+F306</f>
        <v>3290000</v>
      </c>
      <c r="G286" s="21">
        <f>G287+G293+G306</f>
        <v>0</v>
      </c>
      <c r="H286" s="21">
        <f>H287+H293+H306</f>
        <v>3290000</v>
      </c>
      <c r="I286" s="18"/>
    </row>
    <row r="287" spans="1:9">
      <c r="A287" s="22" t="s">
        <v>237</v>
      </c>
      <c r="B287" s="15" t="s">
        <v>7</v>
      </c>
      <c r="C287" s="15" t="s">
        <v>127</v>
      </c>
      <c r="D287" s="15"/>
      <c r="E287" s="15"/>
      <c r="F287" s="21">
        <f t="shared" ref="F287:H291" si="72">F288</f>
        <v>340000</v>
      </c>
      <c r="G287" s="21">
        <f t="shared" si="72"/>
        <v>0</v>
      </c>
      <c r="H287" s="21">
        <f t="shared" si="72"/>
        <v>340000</v>
      </c>
      <c r="I287" s="18"/>
    </row>
    <row r="288" spans="1:9" ht="38.25">
      <c r="A288" s="22" t="s">
        <v>228</v>
      </c>
      <c r="B288" s="15" t="s">
        <v>7</v>
      </c>
      <c r="C288" s="15" t="s">
        <v>127</v>
      </c>
      <c r="D288" s="15" t="s">
        <v>107</v>
      </c>
      <c r="E288" s="15"/>
      <c r="F288" s="21">
        <f t="shared" si="72"/>
        <v>340000</v>
      </c>
      <c r="G288" s="21">
        <f t="shared" si="72"/>
        <v>0</v>
      </c>
      <c r="H288" s="21">
        <f t="shared" si="72"/>
        <v>340000</v>
      </c>
      <c r="I288" s="18"/>
    </row>
    <row r="289" spans="1:9" ht="25.5">
      <c r="A289" s="22" t="s">
        <v>236</v>
      </c>
      <c r="B289" s="15" t="s">
        <v>7</v>
      </c>
      <c r="C289" s="15" t="s">
        <v>127</v>
      </c>
      <c r="D289" s="15" t="s">
        <v>128</v>
      </c>
      <c r="E289" s="15"/>
      <c r="F289" s="21">
        <f t="shared" si="72"/>
        <v>340000</v>
      </c>
      <c r="G289" s="21">
        <f t="shared" si="72"/>
        <v>0</v>
      </c>
      <c r="H289" s="21">
        <f t="shared" si="72"/>
        <v>340000</v>
      </c>
      <c r="I289" s="18"/>
    </row>
    <row r="290" spans="1:9" ht="25.5">
      <c r="A290" s="22" t="s">
        <v>235</v>
      </c>
      <c r="B290" s="15" t="s">
        <v>7</v>
      </c>
      <c r="C290" s="15" t="s">
        <v>127</v>
      </c>
      <c r="D290" s="15" t="s">
        <v>129</v>
      </c>
      <c r="E290" s="15"/>
      <c r="F290" s="21">
        <f t="shared" si="72"/>
        <v>340000</v>
      </c>
      <c r="G290" s="21">
        <f t="shared" si="72"/>
        <v>0</v>
      </c>
      <c r="H290" s="21">
        <f t="shared" si="72"/>
        <v>340000</v>
      </c>
      <c r="I290" s="18"/>
    </row>
    <row r="291" spans="1:9" ht="25.5">
      <c r="A291" s="22" t="s">
        <v>223</v>
      </c>
      <c r="B291" s="15" t="s">
        <v>7</v>
      </c>
      <c r="C291" s="15" t="s">
        <v>127</v>
      </c>
      <c r="D291" s="15" t="s">
        <v>129</v>
      </c>
      <c r="E291" s="15" t="s">
        <v>40</v>
      </c>
      <c r="F291" s="21">
        <f t="shared" si="72"/>
        <v>340000</v>
      </c>
      <c r="G291" s="21">
        <f t="shared" si="72"/>
        <v>0</v>
      </c>
      <c r="H291" s="21">
        <f t="shared" si="72"/>
        <v>340000</v>
      </c>
      <c r="I291" s="18"/>
    </row>
    <row r="292" spans="1:9" ht="25.5">
      <c r="A292" s="16" t="s">
        <v>234</v>
      </c>
      <c r="B292" s="14" t="s">
        <v>7</v>
      </c>
      <c r="C292" s="14" t="s">
        <v>127</v>
      </c>
      <c r="D292" s="14" t="s">
        <v>129</v>
      </c>
      <c r="E292" s="14" t="s">
        <v>41</v>
      </c>
      <c r="F292" s="44">
        <v>340000</v>
      </c>
      <c r="G292" s="44"/>
      <c r="H292" s="45">
        <f>F292+G292</f>
        <v>340000</v>
      </c>
      <c r="I292" s="18"/>
    </row>
    <row r="293" spans="1:9">
      <c r="A293" s="22" t="s">
        <v>155</v>
      </c>
      <c r="B293" s="15" t="s">
        <v>7</v>
      </c>
      <c r="C293" s="15" t="s">
        <v>39</v>
      </c>
      <c r="D293" s="15"/>
      <c r="E293" s="15"/>
      <c r="F293" s="21">
        <f t="shared" ref="F293:H294" si="73">F294</f>
        <v>1900000</v>
      </c>
      <c r="G293" s="21">
        <f t="shared" si="73"/>
        <v>0</v>
      </c>
      <c r="H293" s="21">
        <f t="shared" si="73"/>
        <v>1900000</v>
      </c>
      <c r="I293" s="18"/>
    </row>
    <row r="294" spans="1:9" ht="40.5" customHeight="1">
      <c r="A294" s="22" t="s">
        <v>228</v>
      </c>
      <c r="B294" s="15" t="s">
        <v>7</v>
      </c>
      <c r="C294" s="15" t="s">
        <v>39</v>
      </c>
      <c r="D294" s="15" t="s">
        <v>107</v>
      </c>
      <c r="E294" s="15"/>
      <c r="F294" s="21">
        <f t="shared" si="73"/>
        <v>1900000</v>
      </c>
      <c r="G294" s="21">
        <f t="shared" si="73"/>
        <v>0</v>
      </c>
      <c r="H294" s="21">
        <f t="shared" si="73"/>
        <v>1900000</v>
      </c>
      <c r="I294" s="18"/>
    </row>
    <row r="295" spans="1:9" ht="41.25" customHeight="1">
      <c r="A295" s="22" t="s">
        <v>227</v>
      </c>
      <c r="B295" s="15" t="s">
        <v>7</v>
      </c>
      <c r="C295" s="15" t="s">
        <v>39</v>
      </c>
      <c r="D295" s="15" t="s">
        <v>108</v>
      </c>
      <c r="E295" s="15"/>
      <c r="F295" s="21">
        <f>F296+F300+F303</f>
        <v>1900000</v>
      </c>
      <c r="G295" s="21">
        <f>G296+G300+G303</f>
        <v>0</v>
      </c>
      <c r="H295" s="21">
        <f>H296+H300+H303</f>
        <v>1900000</v>
      </c>
      <c r="I295" s="18"/>
    </row>
    <row r="296" spans="1:9">
      <c r="A296" s="22" t="s">
        <v>226</v>
      </c>
      <c r="B296" s="15" t="s">
        <v>7</v>
      </c>
      <c r="C296" s="15" t="s">
        <v>39</v>
      </c>
      <c r="D296" s="15" t="s">
        <v>109</v>
      </c>
      <c r="E296" s="15"/>
      <c r="F296" s="21">
        <f>F297</f>
        <v>500000</v>
      </c>
      <c r="G296" s="21">
        <f>G297</f>
        <v>0</v>
      </c>
      <c r="H296" s="21">
        <f>H297</f>
        <v>500000</v>
      </c>
      <c r="I296" s="18"/>
    </row>
    <row r="297" spans="1:9" ht="25.5">
      <c r="A297" s="22" t="s">
        <v>223</v>
      </c>
      <c r="B297" s="15" t="s">
        <v>7</v>
      </c>
      <c r="C297" s="15" t="s">
        <v>39</v>
      </c>
      <c r="D297" s="15" t="s">
        <v>109</v>
      </c>
      <c r="E297" s="15" t="s">
        <v>40</v>
      </c>
      <c r="F297" s="21">
        <f>F298+F299</f>
        <v>500000</v>
      </c>
      <c r="G297" s="21">
        <f>G298+G299</f>
        <v>0</v>
      </c>
      <c r="H297" s="21">
        <f>H298+H299</f>
        <v>500000</v>
      </c>
      <c r="I297" s="18"/>
    </row>
    <row r="298" spans="1:9" ht="25.5">
      <c r="A298" s="16" t="s">
        <v>234</v>
      </c>
      <c r="B298" s="14" t="s">
        <v>7</v>
      </c>
      <c r="C298" s="14" t="s">
        <v>39</v>
      </c>
      <c r="D298" s="14" t="s">
        <v>109</v>
      </c>
      <c r="E298" s="14" t="s">
        <v>41</v>
      </c>
      <c r="F298" s="17">
        <v>300000</v>
      </c>
      <c r="G298" s="17"/>
      <c r="H298" s="23">
        <f>F298+G298</f>
        <v>300000</v>
      </c>
      <c r="I298" s="18"/>
    </row>
    <row r="299" spans="1:9">
      <c r="A299" s="16" t="s">
        <v>222</v>
      </c>
      <c r="B299" s="14" t="s">
        <v>7</v>
      </c>
      <c r="C299" s="14" t="s">
        <v>39</v>
      </c>
      <c r="D299" s="14" t="s">
        <v>109</v>
      </c>
      <c r="E299" s="14" t="s">
        <v>42</v>
      </c>
      <c r="F299" s="17">
        <v>200000</v>
      </c>
      <c r="G299" s="17"/>
      <c r="H299" s="23">
        <f>F299+G299</f>
        <v>200000</v>
      </c>
      <c r="I299" s="18"/>
    </row>
    <row r="300" spans="1:9" ht="25.5">
      <c r="A300" s="22" t="s">
        <v>233</v>
      </c>
      <c r="B300" s="15" t="s">
        <v>7</v>
      </c>
      <c r="C300" s="15" t="s">
        <v>39</v>
      </c>
      <c r="D300" s="15" t="s">
        <v>110</v>
      </c>
      <c r="E300" s="15"/>
      <c r="F300" s="21">
        <f t="shared" ref="F300:H301" si="74">F301</f>
        <v>400000</v>
      </c>
      <c r="G300" s="21">
        <f t="shared" si="74"/>
        <v>0</v>
      </c>
      <c r="H300" s="21">
        <f t="shared" si="74"/>
        <v>400000</v>
      </c>
      <c r="I300" s="18"/>
    </row>
    <row r="301" spans="1:9">
      <c r="A301" s="22" t="s">
        <v>195</v>
      </c>
      <c r="B301" s="15" t="s">
        <v>7</v>
      </c>
      <c r="C301" s="15" t="s">
        <v>39</v>
      </c>
      <c r="D301" s="15" t="s">
        <v>110</v>
      </c>
      <c r="E301" s="15" t="s">
        <v>14</v>
      </c>
      <c r="F301" s="21">
        <f t="shared" si="74"/>
        <v>400000</v>
      </c>
      <c r="G301" s="21">
        <f t="shared" si="74"/>
        <v>0</v>
      </c>
      <c r="H301" s="21">
        <f t="shared" si="74"/>
        <v>400000</v>
      </c>
      <c r="I301" s="18"/>
    </row>
    <row r="302" spans="1:9" ht="51">
      <c r="A302" s="16" t="s">
        <v>194</v>
      </c>
      <c r="B302" s="14" t="s">
        <v>7</v>
      </c>
      <c r="C302" s="14" t="s">
        <v>39</v>
      </c>
      <c r="D302" s="14" t="s">
        <v>110</v>
      </c>
      <c r="E302" s="14" t="s">
        <v>22</v>
      </c>
      <c r="F302" s="17">
        <v>400000</v>
      </c>
      <c r="G302" s="17"/>
      <c r="H302" s="23">
        <f>F302+G302</f>
        <v>400000</v>
      </c>
      <c r="I302" s="18"/>
    </row>
    <row r="303" spans="1:9" ht="38.25">
      <c r="A303" s="22" t="s">
        <v>232</v>
      </c>
      <c r="B303" s="15" t="s">
        <v>7</v>
      </c>
      <c r="C303" s="15" t="s">
        <v>39</v>
      </c>
      <c r="D303" s="15" t="s">
        <v>111</v>
      </c>
      <c r="E303" s="15"/>
      <c r="F303" s="21">
        <f t="shared" ref="F303:H304" si="75">F304</f>
        <v>1000000</v>
      </c>
      <c r="G303" s="21">
        <f t="shared" si="75"/>
        <v>0</v>
      </c>
      <c r="H303" s="21">
        <f t="shared" si="75"/>
        <v>1000000</v>
      </c>
      <c r="I303" s="18"/>
    </row>
    <row r="304" spans="1:9">
      <c r="A304" s="22" t="s">
        <v>231</v>
      </c>
      <c r="B304" s="15" t="s">
        <v>7</v>
      </c>
      <c r="C304" s="15" t="s">
        <v>39</v>
      </c>
      <c r="D304" s="15" t="s">
        <v>111</v>
      </c>
      <c r="E304" s="15" t="s">
        <v>43</v>
      </c>
      <c r="F304" s="21">
        <f t="shared" si="75"/>
        <v>1000000</v>
      </c>
      <c r="G304" s="21">
        <f t="shared" si="75"/>
        <v>0</v>
      </c>
      <c r="H304" s="21">
        <f t="shared" si="75"/>
        <v>1000000</v>
      </c>
      <c r="I304" s="18"/>
    </row>
    <row r="305" spans="1:9">
      <c r="A305" s="16" t="s">
        <v>230</v>
      </c>
      <c r="B305" s="14" t="s">
        <v>7</v>
      </c>
      <c r="C305" s="14" t="s">
        <v>39</v>
      </c>
      <c r="D305" s="14" t="s">
        <v>111</v>
      </c>
      <c r="E305" s="14" t="s">
        <v>44</v>
      </c>
      <c r="F305" s="17">
        <v>1000000</v>
      </c>
      <c r="G305" s="17"/>
      <c r="H305" s="23">
        <f>F305+G305</f>
        <v>1000000</v>
      </c>
      <c r="I305" s="18"/>
    </row>
    <row r="306" spans="1:9">
      <c r="A306" s="22" t="s">
        <v>229</v>
      </c>
      <c r="B306" s="15" t="s">
        <v>7</v>
      </c>
      <c r="C306" s="15" t="s">
        <v>45</v>
      </c>
      <c r="D306" s="15"/>
      <c r="E306" s="15"/>
      <c r="F306" s="21">
        <f t="shared" ref="F306:H307" si="76">F307</f>
        <v>1050000</v>
      </c>
      <c r="G306" s="21">
        <f t="shared" si="76"/>
        <v>0</v>
      </c>
      <c r="H306" s="21">
        <f t="shared" si="76"/>
        <v>1050000</v>
      </c>
      <c r="I306" s="18"/>
    </row>
    <row r="307" spans="1:9" ht="38.25">
      <c r="A307" s="22" t="s">
        <v>228</v>
      </c>
      <c r="B307" s="15" t="s">
        <v>7</v>
      </c>
      <c r="C307" s="15" t="s">
        <v>45</v>
      </c>
      <c r="D307" s="15" t="s">
        <v>107</v>
      </c>
      <c r="E307" s="15"/>
      <c r="F307" s="21">
        <f t="shared" si="76"/>
        <v>1050000</v>
      </c>
      <c r="G307" s="21">
        <f t="shared" si="76"/>
        <v>0</v>
      </c>
      <c r="H307" s="21">
        <f t="shared" si="76"/>
        <v>1050000</v>
      </c>
      <c r="I307" s="18"/>
    </row>
    <row r="308" spans="1:9" ht="25.5">
      <c r="A308" s="22" t="s">
        <v>227</v>
      </c>
      <c r="B308" s="15" t="s">
        <v>7</v>
      </c>
      <c r="C308" s="15" t="s">
        <v>45</v>
      </c>
      <c r="D308" s="15" t="s">
        <v>108</v>
      </c>
      <c r="E308" s="15"/>
      <c r="F308" s="21">
        <f>F309+F312+F315</f>
        <v>1050000</v>
      </c>
      <c r="G308" s="21">
        <f>G309+G312+G315</f>
        <v>0</v>
      </c>
      <c r="H308" s="21">
        <f>H309+H312+H315</f>
        <v>1050000</v>
      </c>
      <c r="I308" s="18"/>
    </row>
    <row r="309" spans="1:9">
      <c r="A309" s="22" t="s">
        <v>226</v>
      </c>
      <c r="B309" s="15" t="s">
        <v>7</v>
      </c>
      <c r="C309" s="15" t="s">
        <v>45</v>
      </c>
      <c r="D309" s="15" t="s">
        <v>109</v>
      </c>
      <c r="E309" s="15"/>
      <c r="F309" s="21">
        <f t="shared" ref="F309:H310" si="77">F310</f>
        <v>350000</v>
      </c>
      <c r="G309" s="21">
        <f t="shared" si="77"/>
        <v>0</v>
      </c>
      <c r="H309" s="21">
        <f t="shared" si="77"/>
        <v>350000</v>
      </c>
      <c r="I309" s="18"/>
    </row>
    <row r="310" spans="1:9" ht="38.25">
      <c r="A310" s="22" t="s">
        <v>215</v>
      </c>
      <c r="B310" s="15" t="s">
        <v>7</v>
      </c>
      <c r="C310" s="15" t="s">
        <v>45</v>
      </c>
      <c r="D310" s="15" t="s">
        <v>109</v>
      </c>
      <c r="E310" s="15" t="s">
        <v>20</v>
      </c>
      <c r="F310" s="21">
        <f t="shared" si="77"/>
        <v>350000</v>
      </c>
      <c r="G310" s="21">
        <f t="shared" si="77"/>
        <v>0</v>
      </c>
      <c r="H310" s="21">
        <f t="shared" si="77"/>
        <v>350000</v>
      </c>
      <c r="I310" s="18"/>
    </row>
    <row r="311" spans="1:9" ht="38.25">
      <c r="A311" s="16" t="s">
        <v>225</v>
      </c>
      <c r="B311" s="14" t="s">
        <v>7</v>
      </c>
      <c r="C311" s="14" t="s">
        <v>45</v>
      </c>
      <c r="D311" s="14" t="s">
        <v>109</v>
      </c>
      <c r="E311" s="14" t="s">
        <v>21</v>
      </c>
      <c r="F311" s="17">
        <v>350000</v>
      </c>
      <c r="G311" s="17"/>
      <c r="H311" s="23">
        <f>F311+G311</f>
        <v>350000</v>
      </c>
      <c r="I311" s="18"/>
    </row>
    <row r="312" spans="1:9" ht="38.25">
      <c r="A312" s="22" t="s">
        <v>224</v>
      </c>
      <c r="B312" s="15" t="s">
        <v>7</v>
      </c>
      <c r="C312" s="15" t="s">
        <v>45</v>
      </c>
      <c r="D312" s="15" t="s">
        <v>112</v>
      </c>
      <c r="E312" s="15"/>
      <c r="F312" s="21">
        <f t="shared" ref="F312:H313" si="78">F313</f>
        <v>100000</v>
      </c>
      <c r="G312" s="21">
        <f t="shared" si="78"/>
        <v>0</v>
      </c>
      <c r="H312" s="21">
        <f t="shared" si="78"/>
        <v>100000</v>
      </c>
      <c r="I312" s="18"/>
    </row>
    <row r="313" spans="1:9" ht="25.5">
      <c r="A313" s="22" t="s">
        <v>223</v>
      </c>
      <c r="B313" s="15" t="s">
        <v>7</v>
      </c>
      <c r="C313" s="15" t="s">
        <v>45</v>
      </c>
      <c r="D313" s="15" t="s">
        <v>112</v>
      </c>
      <c r="E313" s="15" t="s">
        <v>40</v>
      </c>
      <c r="F313" s="21">
        <f t="shared" si="78"/>
        <v>100000</v>
      </c>
      <c r="G313" s="21">
        <f t="shared" si="78"/>
        <v>0</v>
      </c>
      <c r="H313" s="21">
        <f t="shared" si="78"/>
        <v>100000</v>
      </c>
      <c r="I313" s="18"/>
    </row>
    <row r="314" spans="1:9">
      <c r="A314" s="16" t="s">
        <v>222</v>
      </c>
      <c r="B314" s="14" t="s">
        <v>7</v>
      </c>
      <c r="C314" s="14" t="s">
        <v>45</v>
      </c>
      <c r="D314" s="14" t="s">
        <v>112</v>
      </c>
      <c r="E314" s="14" t="s">
        <v>42</v>
      </c>
      <c r="F314" s="17">
        <v>100000</v>
      </c>
      <c r="G314" s="17"/>
      <c r="H314" s="23">
        <f>F314+G314</f>
        <v>100000</v>
      </c>
      <c r="I314" s="18"/>
    </row>
    <row r="315" spans="1:9" ht="51">
      <c r="A315" s="22" t="s">
        <v>221</v>
      </c>
      <c r="B315" s="15" t="s">
        <v>7</v>
      </c>
      <c r="C315" s="15" t="s">
        <v>45</v>
      </c>
      <c r="D315" s="15" t="s">
        <v>113</v>
      </c>
      <c r="E315" s="15"/>
      <c r="F315" s="21">
        <f t="shared" ref="F315:H316" si="79">F316</f>
        <v>600000</v>
      </c>
      <c r="G315" s="21">
        <f t="shared" si="79"/>
        <v>0</v>
      </c>
      <c r="H315" s="21">
        <f t="shared" si="79"/>
        <v>600000</v>
      </c>
      <c r="I315" s="18"/>
    </row>
    <row r="316" spans="1:9">
      <c r="A316" s="22" t="s">
        <v>195</v>
      </c>
      <c r="B316" s="15" t="s">
        <v>7</v>
      </c>
      <c r="C316" s="15" t="s">
        <v>45</v>
      </c>
      <c r="D316" s="15" t="s">
        <v>113</v>
      </c>
      <c r="E316" s="15" t="s">
        <v>14</v>
      </c>
      <c r="F316" s="21">
        <f t="shared" si="79"/>
        <v>600000</v>
      </c>
      <c r="G316" s="21">
        <f t="shared" si="79"/>
        <v>0</v>
      </c>
      <c r="H316" s="21">
        <f t="shared" si="79"/>
        <v>600000</v>
      </c>
      <c r="I316" s="18"/>
    </row>
    <row r="317" spans="1:9" ht="51">
      <c r="A317" s="16" t="s">
        <v>194</v>
      </c>
      <c r="B317" s="14" t="s">
        <v>7</v>
      </c>
      <c r="C317" s="14" t="s">
        <v>45</v>
      </c>
      <c r="D317" s="14" t="s">
        <v>113</v>
      </c>
      <c r="E317" s="14" t="s">
        <v>22</v>
      </c>
      <c r="F317" s="17">
        <v>600000</v>
      </c>
      <c r="G317" s="17"/>
      <c r="H317" s="23">
        <f>F317+G317</f>
        <v>600000</v>
      </c>
      <c r="I317" s="18"/>
    </row>
    <row r="318" spans="1:9">
      <c r="A318" s="22" t="s">
        <v>220</v>
      </c>
      <c r="B318" s="15" t="s">
        <v>7</v>
      </c>
      <c r="C318" s="15" t="s">
        <v>46</v>
      </c>
      <c r="D318" s="15"/>
      <c r="E318" s="15"/>
      <c r="F318" s="21">
        <f t="shared" ref="F318:H320" si="80">F319</f>
        <v>16161995.68</v>
      </c>
      <c r="G318" s="21">
        <f t="shared" si="80"/>
        <v>0</v>
      </c>
      <c r="H318" s="21">
        <f t="shared" si="80"/>
        <v>16161995.68</v>
      </c>
      <c r="I318" s="18"/>
    </row>
    <row r="319" spans="1:9">
      <c r="A319" s="22" t="s">
        <v>219</v>
      </c>
      <c r="B319" s="15" t="s">
        <v>7</v>
      </c>
      <c r="C319" s="15" t="s">
        <v>47</v>
      </c>
      <c r="D319" s="15"/>
      <c r="E319" s="15"/>
      <c r="F319" s="21">
        <f t="shared" si="80"/>
        <v>16161995.68</v>
      </c>
      <c r="G319" s="21">
        <f t="shared" si="80"/>
        <v>0</v>
      </c>
      <c r="H319" s="21">
        <f t="shared" si="80"/>
        <v>16161995.68</v>
      </c>
      <c r="I319" s="18"/>
    </row>
    <row r="320" spans="1:9" ht="51">
      <c r="A320" s="22" t="s">
        <v>218</v>
      </c>
      <c r="B320" s="15" t="s">
        <v>7</v>
      </c>
      <c r="C320" s="15" t="s">
        <v>47</v>
      </c>
      <c r="D320" s="15" t="s">
        <v>117</v>
      </c>
      <c r="E320" s="15"/>
      <c r="F320" s="21">
        <f t="shared" si="80"/>
        <v>16161995.68</v>
      </c>
      <c r="G320" s="21">
        <f t="shared" si="80"/>
        <v>0</v>
      </c>
      <c r="H320" s="21">
        <f t="shared" si="80"/>
        <v>16161995.68</v>
      </c>
      <c r="I320" s="18"/>
    </row>
    <row r="321" spans="1:9" ht="25.5">
      <c r="A321" s="22" t="s">
        <v>217</v>
      </c>
      <c r="B321" s="15" t="s">
        <v>7</v>
      </c>
      <c r="C321" s="15" t="s">
        <v>47</v>
      </c>
      <c r="D321" s="15" t="s">
        <v>118</v>
      </c>
      <c r="E321" s="15"/>
      <c r="F321" s="21">
        <f>F322+F325</f>
        <v>16161995.68</v>
      </c>
      <c r="G321" s="21">
        <f>G322+G325</f>
        <v>0</v>
      </c>
      <c r="H321" s="21">
        <f>H322+H325</f>
        <v>16161995.68</v>
      </c>
      <c r="I321" s="18"/>
    </row>
    <row r="322" spans="1:9" ht="25.5">
      <c r="A322" s="22" t="s">
        <v>216</v>
      </c>
      <c r="B322" s="15" t="s">
        <v>7</v>
      </c>
      <c r="C322" s="15" t="s">
        <v>47</v>
      </c>
      <c r="D322" s="15" t="s">
        <v>119</v>
      </c>
      <c r="E322" s="15"/>
      <c r="F322" s="21">
        <f t="shared" ref="F322:H323" si="81">F323</f>
        <v>5485000</v>
      </c>
      <c r="G322" s="21">
        <f t="shared" si="81"/>
        <v>0</v>
      </c>
      <c r="H322" s="21">
        <f t="shared" si="81"/>
        <v>5485000</v>
      </c>
      <c r="I322" s="18"/>
    </row>
    <row r="323" spans="1:9" ht="38.25">
      <c r="A323" s="22" t="s">
        <v>215</v>
      </c>
      <c r="B323" s="15" t="s">
        <v>7</v>
      </c>
      <c r="C323" s="15" t="s">
        <v>47</v>
      </c>
      <c r="D323" s="15" t="s">
        <v>119</v>
      </c>
      <c r="E323" s="15" t="s">
        <v>20</v>
      </c>
      <c r="F323" s="21">
        <f t="shared" si="81"/>
        <v>5485000</v>
      </c>
      <c r="G323" s="21">
        <f t="shared" si="81"/>
        <v>0</v>
      </c>
      <c r="H323" s="21">
        <f t="shared" si="81"/>
        <v>5485000</v>
      </c>
      <c r="I323" s="18"/>
    </row>
    <row r="324" spans="1:9">
      <c r="A324" s="16" t="s">
        <v>214</v>
      </c>
      <c r="B324" s="14" t="s">
        <v>7</v>
      </c>
      <c r="C324" s="14" t="s">
        <v>47</v>
      </c>
      <c r="D324" s="14" t="s">
        <v>119</v>
      </c>
      <c r="E324" s="14" t="s">
        <v>37</v>
      </c>
      <c r="F324" s="17">
        <v>5485000</v>
      </c>
      <c r="G324" s="17"/>
      <c r="H324" s="23">
        <f>F324+G324</f>
        <v>5485000</v>
      </c>
      <c r="I324" s="18"/>
    </row>
    <row r="325" spans="1:9" ht="25.5">
      <c r="A325" s="22" t="s">
        <v>213</v>
      </c>
      <c r="B325" s="15" t="s">
        <v>7</v>
      </c>
      <c r="C325" s="15" t="s">
        <v>47</v>
      </c>
      <c r="D325" s="15" t="s">
        <v>120</v>
      </c>
      <c r="E325" s="15"/>
      <c r="F325" s="21">
        <f t="shared" ref="F325:H326" si="82">F326</f>
        <v>10676995.68</v>
      </c>
      <c r="G325" s="21">
        <f t="shared" si="82"/>
        <v>0</v>
      </c>
      <c r="H325" s="21">
        <f t="shared" si="82"/>
        <v>10676995.68</v>
      </c>
      <c r="I325" s="18"/>
    </row>
    <row r="326" spans="1:9">
      <c r="A326" s="22" t="s">
        <v>195</v>
      </c>
      <c r="B326" s="15" t="s">
        <v>7</v>
      </c>
      <c r="C326" s="15" t="s">
        <v>47</v>
      </c>
      <c r="D326" s="15" t="s">
        <v>120</v>
      </c>
      <c r="E326" s="15" t="s">
        <v>14</v>
      </c>
      <c r="F326" s="21">
        <f t="shared" si="82"/>
        <v>10676995.68</v>
      </c>
      <c r="G326" s="21">
        <f t="shared" si="82"/>
        <v>0</v>
      </c>
      <c r="H326" s="21">
        <f t="shared" si="82"/>
        <v>10676995.68</v>
      </c>
      <c r="I326" s="18"/>
    </row>
    <row r="327" spans="1:9" ht="51">
      <c r="A327" s="16" t="s">
        <v>194</v>
      </c>
      <c r="B327" s="14" t="s">
        <v>7</v>
      </c>
      <c r="C327" s="14" t="s">
        <v>47</v>
      </c>
      <c r="D327" s="14" t="s">
        <v>120</v>
      </c>
      <c r="E327" s="14" t="s">
        <v>22</v>
      </c>
      <c r="F327" s="17">
        <v>10676995.68</v>
      </c>
      <c r="G327" s="17"/>
      <c r="H327" s="23">
        <f>F327+G327</f>
        <v>10676995.68</v>
      </c>
      <c r="I327" s="67"/>
    </row>
    <row r="328" spans="1:9">
      <c r="A328" s="22" t="s">
        <v>212</v>
      </c>
      <c r="B328" s="15" t="s">
        <v>7</v>
      </c>
      <c r="C328" s="15" t="s">
        <v>48</v>
      </c>
      <c r="D328" s="15"/>
      <c r="E328" s="15"/>
      <c r="F328" s="21">
        <f t="shared" ref="F328:H333" si="83">F329</f>
        <v>4400000</v>
      </c>
      <c r="G328" s="21">
        <f t="shared" si="83"/>
        <v>0</v>
      </c>
      <c r="H328" s="21">
        <f t="shared" si="83"/>
        <v>4400000</v>
      </c>
      <c r="I328" s="18"/>
    </row>
    <row r="329" spans="1:9">
      <c r="A329" s="22" t="s">
        <v>211</v>
      </c>
      <c r="B329" s="15" t="s">
        <v>7</v>
      </c>
      <c r="C329" s="15" t="s">
        <v>49</v>
      </c>
      <c r="D329" s="15"/>
      <c r="E329" s="15"/>
      <c r="F329" s="21">
        <f t="shared" si="83"/>
        <v>4400000</v>
      </c>
      <c r="G329" s="21">
        <f t="shared" si="83"/>
        <v>0</v>
      </c>
      <c r="H329" s="21">
        <f t="shared" si="83"/>
        <v>4400000</v>
      </c>
      <c r="I329" s="18"/>
    </row>
    <row r="330" spans="1:9" ht="76.5">
      <c r="A330" s="22" t="s">
        <v>158</v>
      </c>
      <c r="B330" s="15" t="s">
        <v>7</v>
      </c>
      <c r="C330" s="15" t="s">
        <v>49</v>
      </c>
      <c r="D330" s="15" t="s">
        <v>136</v>
      </c>
      <c r="E330" s="15"/>
      <c r="F330" s="21">
        <f t="shared" si="83"/>
        <v>4400000</v>
      </c>
      <c r="G330" s="21">
        <f t="shared" si="83"/>
        <v>0</v>
      </c>
      <c r="H330" s="21">
        <f t="shared" si="83"/>
        <v>4400000</v>
      </c>
      <c r="I330" s="18"/>
    </row>
    <row r="331" spans="1:9" ht="25.5">
      <c r="A331" s="22" t="s">
        <v>209</v>
      </c>
      <c r="B331" s="15" t="s">
        <v>7</v>
      </c>
      <c r="C331" s="15" t="s">
        <v>49</v>
      </c>
      <c r="D331" s="15" t="s">
        <v>156</v>
      </c>
      <c r="E331" s="15"/>
      <c r="F331" s="21">
        <f t="shared" si="83"/>
        <v>4400000</v>
      </c>
      <c r="G331" s="21">
        <f t="shared" si="83"/>
        <v>0</v>
      </c>
      <c r="H331" s="21">
        <f t="shared" si="83"/>
        <v>4400000</v>
      </c>
      <c r="I331" s="18"/>
    </row>
    <row r="332" spans="1:9" ht="25.5">
      <c r="A332" s="22" t="s">
        <v>210</v>
      </c>
      <c r="B332" s="15" t="s">
        <v>7</v>
      </c>
      <c r="C332" s="15" t="s">
        <v>49</v>
      </c>
      <c r="D332" s="15" t="s">
        <v>157</v>
      </c>
      <c r="E332" s="15"/>
      <c r="F332" s="21">
        <f t="shared" si="83"/>
        <v>4400000</v>
      </c>
      <c r="G332" s="21">
        <f t="shared" si="83"/>
        <v>0</v>
      </c>
      <c r="H332" s="21">
        <f t="shared" si="83"/>
        <v>4400000</v>
      </c>
      <c r="I332" s="18"/>
    </row>
    <row r="333" spans="1:9">
      <c r="A333" s="22" t="s">
        <v>195</v>
      </c>
      <c r="B333" s="15" t="s">
        <v>7</v>
      </c>
      <c r="C333" s="15" t="s">
        <v>49</v>
      </c>
      <c r="D333" s="15" t="s">
        <v>157</v>
      </c>
      <c r="E333" s="15" t="s">
        <v>14</v>
      </c>
      <c r="F333" s="21">
        <f t="shared" si="83"/>
        <v>4400000</v>
      </c>
      <c r="G333" s="21">
        <f t="shared" si="83"/>
        <v>0</v>
      </c>
      <c r="H333" s="21">
        <f t="shared" si="83"/>
        <v>4400000</v>
      </c>
      <c r="I333" s="18"/>
    </row>
    <row r="334" spans="1:9" ht="51">
      <c r="A334" s="16" t="s">
        <v>194</v>
      </c>
      <c r="B334" s="14" t="s">
        <v>7</v>
      </c>
      <c r="C334" s="14" t="s">
        <v>49</v>
      </c>
      <c r="D334" s="14" t="s">
        <v>157</v>
      </c>
      <c r="E334" s="14" t="s">
        <v>22</v>
      </c>
      <c r="F334" s="17">
        <v>4400000</v>
      </c>
      <c r="G334" s="17"/>
      <c r="H334" s="23">
        <f>F334+G334</f>
        <v>4400000</v>
      </c>
      <c r="I334" s="18"/>
    </row>
    <row r="335" spans="1:9" ht="25.5">
      <c r="A335" s="22" t="s">
        <v>208</v>
      </c>
      <c r="B335" s="15" t="s">
        <v>7</v>
      </c>
      <c r="C335" s="15" t="s">
        <v>50</v>
      </c>
      <c r="D335" s="15"/>
      <c r="E335" s="15"/>
      <c r="F335" s="21">
        <f t="shared" ref="F335:H340" si="84">F336</f>
        <v>100000</v>
      </c>
      <c r="G335" s="21">
        <f t="shared" si="84"/>
        <v>0</v>
      </c>
      <c r="H335" s="21">
        <f t="shared" si="84"/>
        <v>100000</v>
      </c>
      <c r="I335" s="18"/>
    </row>
    <row r="336" spans="1:9" ht="25.5">
      <c r="A336" s="22" t="s">
        <v>207</v>
      </c>
      <c r="B336" s="15" t="s">
        <v>7</v>
      </c>
      <c r="C336" s="15" t="s">
        <v>51</v>
      </c>
      <c r="D336" s="15"/>
      <c r="E336" s="15"/>
      <c r="F336" s="21">
        <f t="shared" si="84"/>
        <v>100000</v>
      </c>
      <c r="G336" s="21">
        <f t="shared" si="84"/>
        <v>0</v>
      </c>
      <c r="H336" s="21">
        <f t="shared" si="84"/>
        <v>100000</v>
      </c>
      <c r="I336" s="18"/>
    </row>
    <row r="337" spans="1:9" ht="51">
      <c r="A337" s="22" t="s">
        <v>206</v>
      </c>
      <c r="B337" s="15" t="s">
        <v>7</v>
      </c>
      <c r="C337" s="15" t="s">
        <v>51</v>
      </c>
      <c r="D337" s="15" t="s">
        <v>121</v>
      </c>
      <c r="E337" s="15"/>
      <c r="F337" s="21">
        <f t="shared" si="84"/>
        <v>100000</v>
      </c>
      <c r="G337" s="21">
        <f t="shared" si="84"/>
        <v>0</v>
      </c>
      <c r="H337" s="21">
        <f t="shared" si="84"/>
        <v>100000</v>
      </c>
      <c r="I337" s="18"/>
    </row>
    <row r="338" spans="1:9" ht="38.25">
      <c r="A338" s="22" t="s">
        <v>205</v>
      </c>
      <c r="B338" s="15" t="s">
        <v>7</v>
      </c>
      <c r="C338" s="15" t="s">
        <v>51</v>
      </c>
      <c r="D338" s="15" t="s">
        <v>122</v>
      </c>
      <c r="E338" s="15"/>
      <c r="F338" s="21">
        <f t="shared" si="84"/>
        <v>100000</v>
      </c>
      <c r="G338" s="21">
        <f t="shared" si="84"/>
        <v>0</v>
      </c>
      <c r="H338" s="21">
        <f t="shared" si="84"/>
        <v>100000</v>
      </c>
      <c r="I338" s="18"/>
    </row>
    <row r="339" spans="1:9" ht="38.25">
      <c r="A339" s="22" t="s">
        <v>204</v>
      </c>
      <c r="B339" s="15" t="s">
        <v>7</v>
      </c>
      <c r="C339" s="15" t="s">
        <v>51</v>
      </c>
      <c r="D339" s="15" t="s">
        <v>123</v>
      </c>
      <c r="E339" s="15"/>
      <c r="F339" s="21">
        <f t="shared" si="84"/>
        <v>100000</v>
      </c>
      <c r="G339" s="21">
        <f t="shared" si="84"/>
        <v>0</v>
      </c>
      <c r="H339" s="21">
        <f t="shared" si="84"/>
        <v>100000</v>
      </c>
      <c r="I339" s="18"/>
    </row>
    <row r="340" spans="1:9" ht="25.5">
      <c r="A340" s="22" t="s">
        <v>203</v>
      </c>
      <c r="B340" s="15" t="s">
        <v>7</v>
      </c>
      <c r="C340" s="15" t="s">
        <v>51</v>
      </c>
      <c r="D340" s="15" t="s">
        <v>123</v>
      </c>
      <c r="E340" s="15" t="s">
        <v>52</v>
      </c>
      <c r="F340" s="21">
        <f t="shared" si="84"/>
        <v>100000</v>
      </c>
      <c r="G340" s="21">
        <f t="shared" si="84"/>
        <v>0</v>
      </c>
      <c r="H340" s="21">
        <f t="shared" si="84"/>
        <v>100000</v>
      </c>
      <c r="I340" s="18"/>
    </row>
    <row r="341" spans="1:9">
      <c r="A341" s="16" t="s">
        <v>202</v>
      </c>
      <c r="B341" s="14" t="s">
        <v>7</v>
      </c>
      <c r="C341" s="14" t="s">
        <v>51</v>
      </c>
      <c r="D341" s="14" t="s">
        <v>123</v>
      </c>
      <c r="E341" s="14" t="s">
        <v>53</v>
      </c>
      <c r="F341" s="17">
        <v>100000</v>
      </c>
      <c r="G341" s="17"/>
      <c r="H341" s="23">
        <f>F341+G341</f>
        <v>100000</v>
      </c>
      <c r="I341" s="18"/>
    </row>
  </sheetData>
  <mergeCells count="1">
    <mergeCell ref="A11:H11"/>
  </mergeCells>
  <phoneticPr fontId="4" type="noConversion"/>
  <pageMargins left="0.59055118110236227" right="0.39370078740157483" top="0.39370078740157483" bottom="0.39370078740157483" header="0.51181102362204722" footer="0.51181102362204722"/>
  <pageSetup paperSize="9" scale="80" orientation="portrait" r:id="rId1"/>
  <headerFooter alignWithMargins="0"/>
  <ignoredErrors>
    <ignoredError sqref="H2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komfin</dc:creator>
  <cp:lastModifiedBy>ДУМА</cp:lastModifiedBy>
  <cp:lastPrinted>2018-01-04T10:53:24Z</cp:lastPrinted>
  <dcterms:created xsi:type="dcterms:W3CDTF">2014-12-18T05:56:01Z</dcterms:created>
  <dcterms:modified xsi:type="dcterms:W3CDTF">2018-01-30T05:45:56Z</dcterms:modified>
</cp:coreProperties>
</file>