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5195" windowHeight="81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62" i="1"/>
  <c r="H67"/>
  <c r="H66" s="1"/>
  <c r="H65" s="1"/>
  <c r="G66"/>
  <c r="F66"/>
  <c r="F65" s="1"/>
  <c r="G65"/>
  <c r="H297" l="1"/>
  <c r="H296" s="1"/>
  <c r="H295" s="1"/>
  <c r="H294" s="1"/>
  <c r="H293" s="1"/>
  <c r="H292" s="1"/>
  <c r="G296"/>
  <c r="F296"/>
  <c r="F295" s="1"/>
  <c r="F294" s="1"/>
  <c r="F293" s="1"/>
  <c r="F292" s="1"/>
  <c r="G295"/>
  <c r="G294" s="1"/>
  <c r="G293" s="1"/>
  <c r="G292" s="1"/>
  <c r="G265"/>
  <c r="G264"/>
  <c r="F265"/>
  <c r="F264"/>
  <c r="H266"/>
  <c r="H265" s="1"/>
  <c r="H264" s="1"/>
  <c r="G199"/>
  <c r="H252"/>
  <c r="H251" s="1"/>
  <c r="H250" s="1"/>
  <c r="H249" s="1"/>
  <c r="G251"/>
  <c r="G250" s="1"/>
  <c r="G249" s="1"/>
  <c r="F251"/>
  <c r="F250" s="1"/>
  <c r="F249" s="1"/>
  <c r="H199"/>
  <c r="H198" s="1"/>
  <c r="H197" s="1"/>
  <c r="G198"/>
  <c r="H182"/>
  <c r="H181"/>
  <c r="H180"/>
  <c r="H179"/>
  <c r="G181"/>
  <c r="G180"/>
  <c r="G179" s="1"/>
  <c r="F181"/>
  <c r="F180" s="1"/>
  <c r="F179" s="1"/>
  <c r="H177"/>
  <c r="H176" s="1"/>
  <c r="H175" s="1"/>
  <c r="H174" s="1"/>
  <c r="G176"/>
  <c r="G175" s="1"/>
  <c r="G174" s="1"/>
  <c r="F176"/>
  <c r="F175"/>
  <c r="F174" s="1"/>
  <c r="G169"/>
  <c r="G168" s="1"/>
  <c r="F169"/>
  <c r="F168"/>
  <c r="H173"/>
  <c r="H172" s="1"/>
  <c r="H171" s="1"/>
  <c r="G172"/>
  <c r="G171" s="1"/>
  <c r="F172"/>
  <c r="F171" s="1"/>
  <c r="F167" s="1"/>
  <c r="G209"/>
  <c r="G230"/>
  <c r="G229"/>
  <c r="G228" s="1"/>
  <c r="G234"/>
  <c r="G233" s="1"/>
  <c r="G232" s="1"/>
  <c r="G240"/>
  <c r="G239" s="1"/>
  <c r="G259"/>
  <c r="G258" s="1"/>
  <c r="G254" s="1"/>
  <c r="G52"/>
  <c r="G51" s="1"/>
  <c r="G50" s="1"/>
  <c r="G49" s="1"/>
  <c r="H210"/>
  <c r="H209"/>
  <c r="H231"/>
  <c r="H230"/>
  <c r="H235"/>
  <c r="H234"/>
  <c r="H233" s="1"/>
  <c r="H232" s="1"/>
  <c r="H242"/>
  <c r="H260"/>
  <c r="H259"/>
  <c r="H258" s="1"/>
  <c r="H53"/>
  <c r="H52" s="1"/>
  <c r="F20"/>
  <c r="F19"/>
  <c r="G20"/>
  <c r="G19"/>
  <c r="H21"/>
  <c r="H20"/>
  <c r="F23"/>
  <c r="G23"/>
  <c r="H24"/>
  <c r="H23" s="1"/>
  <c r="F25"/>
  <c r="F22" s="1"/>
  <c r="F18" s="1"/>
  <c r="F17" s="1"/>
  <c r="G25"/>
  <c r="H26"/>
  <c r="H25" s="1"/>
  <c r="F27"/>
  <c r="G27"/>
  <c r="H28"/>
  <c r="H27" s="1"/>
  <c r="F32"/>
  <c r="G32"/>
  <c r="H33"/>
  <c r="H32" s="1"/>
  <c r="H31" s="1"/>
  <c r="F34"/>
  <c r="G34"/>
  <c r="H35"/>
  <c r="H34"/>
  <c r="F36"/>
  <c r="F31" s="1"/>
  <c r="G36"/>
  <c r="G31" s="1"/>
  <c r="H37"/>
  <c r="H36" s="1"/>
  <c r="F39"/>
  <c r="F38" s="1"/>
  <c r="G39"/>
  <c r="G38" s="1"/>
  <c r="H40"/>
  <c r="H39" s="1"/>
  <c r="F42"/>
  <c r="F41" s="1"/>
  <c r="G42"/>
  <c r="G41" s="1"/>
  <c r="H43"/>
  <c r="H42" s="1"/>
  <c r="H41" s="1"/>
  <c r="F47"/>
  <c r="F46" s="1"/>
  <c r="F45" s="1"/>
  <c r="F44" s="1"/>
  <c r="G47"/>
  <c r="G46" s="1"/>
  <c r="G45" s="1"/>
  <c r="G44" s="1"/>
  <c r="H48"/>
  <c r="H47" s="1"/>
  <c r="H46" s="1"/>
  <c r="H45" s="1"/>
  <c r="H44" s="1"/>
  <c r="F52"/>
  <c r="F51" s="1"/>
  <c r="F50" s="1"/>
  <c r="F49" s="1"/>
  <c r="F57"/>
  <c r="G57"/>
  <c r="G56"/>
  <c r="G55" s="1"/>
  <c r="H58"/>
  <c r="F61"/>
  <c r="G61"/>
  <c r="H62"/>
  <c r="F63"/>
  <c r="G63"/>
  <c r="G60" s="1"/>
  <c r="G59" s="1"/>
  <c r="H64"/>
  <c r="F70"/>
  <c r="F69" s="1"/>
  <c r="F68" s="1"/>
  <c r="F54" s="1"/>
  <c r="G70"/>
  <c r="G69"/>
  <c r="H71"/>
  <c r="H70" s="1"/>
  <c r="H69" s="1"/>
  <c r="F73"/>
  <c r="G73"/>
  <c r="H74"/>
  <c r="H73" s="1"/>
  <c r="F75"/>
  <c r="F72" s="1"/>
  <c r="G75"/>
  <c r="G72" s="1"/>
  <c r="G68" s="1"/>
  <c r="G54" s="1"/>
  <c r="H76"/>
  <c r="H75" s="1"/>
  <c r="H77"/>
  <c r="H78"/>
  <c r="F83"/>
  <c r="F82" s="1"/>
  <c r="F81" s="1"/>
  <c r="F80" s="1"/>
  <c r="F79" s="1"/>
  <c r="G83"/>
  <c r="G82" s="1"/>
  <c r="G81" s="1"/>
  <c r="G80" s="1"/>
  <c r="G79" s="1"/>
  <c r="H84"/>
  <c r="H83"/>
  <c r="F89"/>
  <c r="F88" s="1"/>
  <c r="F87" s="1"/>
  <c r="F86" s="1"/>
  <c r="G90"/>
  <c r="H90" s="1"/>
  <c r="H89" s="1"/>
  <c r="H88" s="1"/>
  <c r="F91"/>
  <c r="G91"/>
  <c r="H92"/>
  <c r="F94"/>
  <c r="F93"/>
  <c r="G94"/>
  <c r="G93" s="1"/>
  <c r="H95"/>
  <c r="H94" s="1"/>
  <c r="H93" s="1"/>
  <c r="F99"/>
  <c r="F98"/>
  <c r="G99"/>
  <c r="G98"/>
  <c r="G97" s="1"/>
  <c r="H100"/>
  <c r="H99" s="1"/>
  <c r="H98" s="1"/>
  <c r="H97" s="1"/>
  <c r="F103"/>
  <c r="F102" s="1"/>
  <c r="F101" s="1"/>
  <c r="G103"/>
  <c r="G102" s="1"/>
  <c r="G101" s="1"/>
  <c r="H104"/>
  <c r="H103"/>
  <c r="F107"/>
  <c r="F106" s="1"/>
  <c r="F105" s="1"/>
  <c r="G107"/>
  <c r="G106" s="1"/>
  <c r="H108"/>
  <c r="H107" s="1"/>
  <c r="H106" s="1"/>
  <c r="F110"/>
  <c r="F109" s="1"/>
  <c r="G110"/>
  <c r="H111"/>
  <c r="H110" s="1"/>
  <c r="F112"/>
  <c r="G112"/>
  <c r="G109" s="1"/>
  <c r="H113"/>
  <c r="H112" s="1"/>
  <c r="F118"/>
  <c r="F117" s="1"/>
  <c r="G118"/>
  <c r="G117" s="1"/>
  <c r="G116" s="1"/>
  <c r="H119"/>
  <c r="H118"/>
  <c r="F122"/>
  <c r="F121" s="1"/>
  <c r="F120" s="1"/>
  <c r="G122"/>
  <c r="G121" s="1"/>
  <c r="H123"/>
  <c r="H122" s="1"/>
  <c r="H121" s="1"/>
  <c r="F125"/>
  <c r="F124"/>
  <c r="G125"/>
  <c r="G124" s="1"/>
  <c r="H126"/>
  <c r="H125" s="1"/>
  <c r="H124" s="1"/>
  <c r="F128"/>
  <c r="G128"/>
  <c r="G127" s="1"/>
  <c r="H129"/>
  <c r="F131"/>
  <c r="F130"/>
  <c r="G131"/>
  <c r="G130"/>
  <c r="H132"/>
  <c r="H131" s="1"/>
  <c r="H130" s="1"/>
  <c r="F134"/>
  <c r="F133"/>
  <c r="G134"/>
  <c r="G133"/>
  <c r="H135"/>
  <c r="H134"/>
  <c r="H133"/>
  <c r="F137"/>
  <c r="G137"/>
  <c r="G136" s="1"/>
  <c r="H138"/>
  <c r="F141"/>
  <c r="G141"/>
  <c r="G140" s="1"/>
  <c r="H142"/>
  <c r="F144"/>
  <c r="F143"/>
  <c r="G144"/>
  <c r="G143"/>
  <c r="H145"/>
  <c r="H144" s="1"/>
  <c r="H143" s="1"/>
  <c r="F147"/>
  <c r="F146"/>
  <c r="G147"/>
  <c r="G146"/>
  <c r="H148"/>
  <c r="H147" s="1"/>
  <c r="H146" s="1"/>
  <c r="F150"/>
  <c r="G150"/>
  <c r="G149" s="1"/>
  <c r="H151"/>
  <c r="F154"/>
  <c r="G154"/>
  <c r="G153" s="1"/>
  <c r="G152" s="1"/>
  <c r="H155"/>
  <c r="F159"/>
  <c r="G159"/>
  <c r="G158"/>
  <c r="H160"/>
  <c r="F162"/>
  <c r="G161"/>
  <c r="H163"/>
  <c r="F165"/>
  <c r="F164" s="1"/>
  <c r="G165"/>
  <c r="G164"/>
  <c r="H166"/>
  <c r="H165"/>
  <c r="H164" s="1"/>
  <c r="H170"/>
  <c r="F185"/>
  <c r="G185"/>
  <c r="H186"/>
  <c r="H185"/>
  <c r="F187"/>
  <c r="F184" s="1"/>
  <c r="G187"/>
  <c r="G184" s="1"/>
  <c r="H188"/>
  <c r="H187"/>
  <c r="F190"/>
  <c r="F189" s="1"/>
  <c r="G190"/>
  <c r="G189" s="1"/>
  <c r="H191"/>
  <c r="H190" s="1"/>
  <c r="H189" s="1"/>
  <c r="F193"/>
  <c r="G193"/>
  <c r="H194"/>
  <c r="H193" s="1"/>
  <c r="H192" s="1"/>
  <c r="F195"/>
  <c r="F192"/>
  <c r="G195"/>
  <c r="G192"/>
  <c r="H196"/>
  <c r="H195"/>
  <c r="F198"/>
  <c r="F197"/>
  <c r="F200"/>
  <c r="G200"/>
  <c r="G197" s="1"/>
  <c r="H201"/>
  <c r="F207"/>
  <c r="G207"/>
  <c r="H208"/>
  <c r="F209"/>
  <c r="F211"/>
  <c r="G211"/>
  <c r="G206" s="1"/>
  <c r="H212"/>
  <c r="H211" s="1"/>
  <c r="H206" s="1"/>
  <c r="F214"/>
  <c r="F213" s="1"/>
  <c r="F205" s="1"/>
  <c r="G214"/>
  <c r="G213" s="1"/>
  <c r="H215"/>
  <c r="H214" s="1"/>
  <c r="H213" s="1"/>
  <c r="F218"/>
  <c r="G218"/>
  <c r="H219"/>
  <c r="H218" s="1"/>
  <c r="H217" s="1"/>
  <c r="H216" s="1"/>
  <c r="F220"/>
  <c r="F217" s="1"/>
  <c r="F216" s="1"/>
  <c r="G220"/>
  <c r="G217" s="1"/>
  <c r="G216" s="1"/>
  <c r="H221"/>
  <c r="H220"/>
  <c r="F222"/>
  <c r="G222"/>
  <c r="H223"/>
  <c r="H222"/>
  <c r="F226"/>
  <c r="F225" s="1"/>
  <c r="F224" s="1"/>
  <c r="G226"/>
  <c r="G225" s="1"/>
  <c r="G224" s="1"/>
  <c r="H227"/>
  <c r="H226"/>
  <c r="F230"/>
  <c r="F229"/>
  <c r="F234"/>
  <c r="F240"/>
  <c r="F239" s="1"/>
  <c r="F238" s="1"/>
  <c r="F237" s="1"/>
  <c r="H241"/>
  <c r="H240" s="1"/>
  <c r="H239" s="1"/>
  <c r="F244"/>
  <c r="G244"/>
  <c r="G243" s="1"/>
  <c r="H245"/>
  <c r="H244" s="1"/>
  <c r="H243" s="1"/>
  <c r="F247"/>
  <c r="G247"/>
  <c r="G246"/>
  <c r="H248"/>
  <c r="F256"/>
  <c r="G256"/>
  <c r="G255"/>
  <c r="H257"/>
  <c r="F259"/>
  <c r="F262"/>
  <c r="F261"/>
  <c r="G262"/>
  <c r="G261"/>
  <c r="H263"/>
  <c r="H262" s="1"/>
  <c r="H261" s="1"/>
  <c r="F269"/>
  <c r="F268" s="1"/>
  <c r="F267" s="1"/>
  <c r="F253" s="1"/>
  <c r="G269"/>
  <c r="G268" s="1"/>
  <c r="G267" s="1"/>
  <c r="H270"/>
  <c r="H269"/>
  <c r="F275"/>
  <c r="F274" s="1"/>
  <c r="G275"/>
  <c r="G274" s="1"/>
  <c r="H276"/>
  <c r="H275" s="1"/>
  <c r="H274" s="1"/>
  <c r="F278"/>
  <c r="F277" s="1"/>
  <c r="G278"/>
  <c r="G277" s="1"/>
  <c r="H279"/>
  <c r="H278" s="1"/>
  <c r="H277" s="1"/>
  <c r="F284"/>
  <c r="F283" s="1"/>
  <c r="F282" s="1"/>
  <c r="F281" s="1"/>
  <c r="F280" s="1"/>
  <c r="G284"/>
  <c r="G283" s="1"/>
  <c r="G282" s="1"/>
  <c r="G281" s="1"/>
  <c r="G280" s="1"/>
  <c r="H285"/>
  <c r="H284"/>
  <c r="F290"/>
  <c r="F289"/>
  <c r="G290"/>
  <c r="G289"/>
  <c r="G288"/>
  <c r="G287"/>
  <c r="G286"/>
  <c r="H291"/>
  <c r="H290" s="1"/>
  <c r="H289" s="1"/>
  <c r="H288" s="1"/>
  <c r="H287" s="1"/>
  <c r="H286" s="1"/>
  <c r="F288"/>
  <c r="H82"/>
  <c r="H81" s="1"/>
  <c r="H80" s="1"/>
  <c r="H79" s="1"/>
  <c r="F258"/>
  <c r="H256"/>
  <c r="H255" s="1"/>
  <c r="H254" s="1"/>
  <c r="H253" s="1"/>
  <c r="F255"/>
  <c r="H247"/>
  <c r="H246"/>
  <c r="F246"/>
  <c r="F243"/>
  <c r="F233"/>
  <c r="H207"/>
  <c r="F206"/>
  <c r="H200"/>
  <c r="H162"/>
  <c r="H161" s="1"/>
  <c r="F161"/>
  <c r="H159"/>
  <c r="H158" s="1"/>
  <c r="F158"/>
  <c r="F157" s="1"/>
  <c r="F156" s="1"/>
  <c r="H154"/>
  <c r="H153"/>
  <c r="F153"/>
  <c r="H150"/>
  <c r="F149"/>
  <c r="H141"/>
  <c r="H140" s="1"/>
  <c r="H139" s="1"/>
  <c r="F140"/>
  <c r="H137"/>
  <c r="H136"/>
  <c r="F136"/>
  <c r="H128"/>
  <c r="H127" s="1"/>
  <c r="F127"/>
  <c r="H91"/>
  <c r="H63"/>
  <c r="H61"/>
  <c r="F60"/>
  <c r="F59" s="1"/>
  <c r="H57"/>
  <c r="H56"/>
  <c r="H55" s="1"/>
  <c r="F56"/>
  <c r="H169"/>
  <c r="F55"/>
  <c r="F152"/>
  <c r="H168"/>
  <c r="H167" s="1"/>
  <c r="F287"/>
  <c r="H60"/>
  <c r="H59" s="1"/>
  <c r="F232"/>
  <c r="F286"/>
  <c r="H152"/>
  <c r="H283"/>
  <c r="H268"/>
  <c r="F254"/>
  <c r="H184"/>
  <c r="H117"/>
  <c r="F139"/>
  <c r="F228"/>
  <c r="H225"/>
  <c r="H102"/>
  <c r="F97"/>
  <c r="H19"/>
  <c r="H229"/>
  <c r="H228"/>
  <c r="H149"/>
  <c r="G89"/>
  <c r="G88" s="1"/>
  <c r="G87" s="1"/>
  <c r="G86" s="1"/>
  <c r="H101"/>
  <c r="H224"/>
  <c r="H116"/>
  <c r="H267"/>
  <c r="H282"/>
  <c r="H281"/>
  <c r="H280"/>
  <c r="H273" l="1"/>
  <c r="H272" s="1"/>
  <c r="H271" s="1"/>
  <c r="F273"/>
  <c r="F272" s="1"/>
  <c r="F271" s="1"/>
  <c r="H238"/>
  <c r="F204"/>
  <c r="F203" s="1"/>
  <c r="F202" s="1"/>
  <c r="G205"/>
  <c r="G204" s="1"/>
  <c r="G203" s="1"/>
  <c r="G202" s="1"/>
  <c r="H183"/>
  <c r="H178" s="1"/>
  <c r="F183"/>
  <c r="G120"/>
  <c r="G115" s="1"/>
  <c r="F96"/>
  <c r="F85"/>
  <c r="G238"/>
  <c r="G167"/>
  <c r="F115"/>
  <c r="F116"/>
  <c r="G273"/>
  <c r="G272" s="1"/>
  <c r="G271" s="1"/>
  <c r="F236"/>
  <c r="H205"/>
  <c r="H204" s="1"/>
  <c r="H203" s="1"/>
  <c r="H202" s="1"/>
  <c r="G183"/>
  <c r="G178" s="1"/>
  <c r="G139"/>
  <c r="H120"/>
  <c r="H115" s="1"/>
  <c r="H109"/>
  <c r="H105" s="1"/>
  <c r="H96" s="1"/>
  <c r="G105"/>
  <c r="G96" s="1"/>
  <c r="G85" s="1"/>
  <c r="H87"/>
  <c r="H86" s="1"/>
  <c r="F30"/>
  <c r="F29" s="1"/>
  <c r="F16" s="1"/>
  <c r="G253"/>
  <c r="F178"/>
  <c r="H237"/>
  <c r="G157"/>
  <c r="G156" s="1"/>
  <c r="G30"/>
  <c r="G29" s="1"/>
  <c r="G237"/>
  <c r="G236" s="1"/>
  <c r="H236"/>
  <c r="H157"/>
  <c r="H72"/>
  <c r="H51"/>
  <c r="H38"/>
  <c r="G22"/>
  <c r="G18" s="1"/>
  <c r="G17" s="1"/>
  <c r="G16" s="1"/>
  <c r="H22"/>
  <c r="G114" l="1"/>
  <c r="F114"/>
  <c r="F15" s="1"/>
  <c r="G15"/>
  <c r="H85"/>
  <c r="H156"/>
  <c r="H68"/>
  <c r="H50"/>
  <c r="H30"/>
  <c r="H18"/>
  <c r="H114" l="1"/>
  <c r="H54"/>
  <c r="H49"/>
  <c r="H29"/>
  <c r="H17"/>
  <c r="H16" l="1"/>
  <c r="H15" l="1"/>
</calcChain>
</file>

<file path=xl/sharedStrings.xml><?xml version="1.0" encoding="utf-8"?>
<sst xmlns="http://schemas.openxmlformats.org/spreadsheetml/2006/main" count="1278" uniqueCount="292">
  <si>
    <t>(рублей)</t>
  </si>
  <si>
    <t>Наименование</t>
  </si>
  <si>
    <t>КГРБС</t>
  </si>
  <si>
    <t>Раздел, подраздел</t>
  </si>
  <si>
    <t>Целевая статья</t>
  </si>
  <si>
    <t>Группы и подгруппы видов расходов</t>
  </si>
  <si>
    <t>АДМИНИСТРАЦИЯ МУНИЦИПАЛЬНОГО ОБРАЗОВАНИЯ ГОРОДСКОЕ ПОСЕЛЕНИЕ "ГОРОД МАЛОЯРОСЛАВЕЦ"</t>
  </si>
  <si>
    <t>250</t>
  </si>
  <si>
    <t>0100</t>
  </si>
  <si>
    <t>0103</t>
  </si>
  <si>
    <t>8100000</t>
  </si>
  <si>
    <t>8100040</t>
  </si>
  <si>
    <t>100</t>
  </si>
  <si>
    <t>120</t>
  </si>
  <si>
    <t>8100042</t>
  </si>
  <si>
    <t>200</t>
  </si>
  <si>
    <t>240</t>
  </si>
  <si>
    <t>800</t>
  </si>
  <si>
    <t>850</t>
  </si>
  <si>
    <t>0104</t>
  </si>
  <si>
    <t>7400000</t>
  </si>
  <si>
    <t>7400040</t>
  </si>
  <si>
    <t>7400043</t>
  </si>
  <si>
    <t>7400045</t>
  </si>
  <si>
    <t>0107</t>
  </si>
  <si>
    <t>7800000</t>
  </si>
  <si>
    <t>7800079</t>
  </si>
  <si>
    <t>880</t>
  </si>
  <si>
    <t>0111</t>
  </si>
  <si>
    <t>7500000</t>
  </si>
  <si>
    <t>7500073</t>
  </si>
  <si>
    <t>870</t>
  </si>
  <si>
    <t>0113</t>
  </si>
  <si>
    <t>0400000</t>
  </si>
  <si>
    <t>0400051</t>
  </si>
  <si>
    <t>600</t>
  </si>
  <si>
    <t>630</t>
  </si>
  <si>
    <t>0800000</t>
  </si>
  <si>
    <t>0800056</t>
  </si>
  <si>
    <t>810</t>
  </si>
  <si>
    <t>7600000</t>
  </si>
  <si>
    <t>7600074</t>
  </si>
  <si>
    <t>830</t>
  </si>
  <si>
    <t>0300</t>
  </si>
  <si>
    <t>0309</t>
  </si>
  <si>
    <t>0200000</t>
  </si>
  <si>
    <t>0200046</t>
  </si>
  <si>
    <t>0400</t>
  </si>
  <si>
    <t>0409</t>
  </si>
  <si>
    <t>0500000</t>
  </si>
  <si>
    <t>0500052</t>
  </si>
  <si>
    <t>0412</t>
  </si>
  <si>
    <t>1400000</t>
  </si>
  <si>
    <t>1400072</t>
  </si>
  <si>
    <t>1500000</t>
  </si>
  <si>
    <t>1500063</t>
  </si>
  <si>
    <t>0500</t>
  </si>
  <si>
    <t>0501</t>
  </si>
  <si>
    <t>0529502</t>
  </si>
  <si>
    <t>400</t>
  </si>
  <si>
    <t>410</t>
  </si>
  <si>
    <t>0529602</t>
  </si>
  <si>
    <t>0529606</t>
  </si>
  <si>
    <t>0600000</t>
  </si>
  <si>
    <t>0609602</t>
  </si>
  <si>
    <t>0609606</t>
  </si>
  <si>
    <t>0700000</t>
  </si>
  <si>
    <t>0700055</t>
  </si>
  <si>
    <t>0502</t>
  </si>
  <si>
    <t>0900000</t>
  </si>
  <si>
    <t>0900058</t>
  </si>
  <si>
    <t>0900075</t>
  </si>
  <si>
    <t>460</t>
  </si>
  <si>
    <t>1200000</t>
  </si>
  <si>
    <t>1200058</t>
  </si>
  <si>
    <t>0503</t>
  </si>
  <si>
    <t>1600000</t>
  </si>
  <si>
    <t>1600066</t>
  </si>
  <si>
    <t>1600067</t>
  </si>
  <si>
    <t>1600068</t>
  </si>
  <si>
    <t>1600069</t>
  </si>
  <si>
    <t>0800</t>
  </si>
  <si>
    <t>0801</t>
  </si>
  <si>
    <t>1100000</t>
  </si>
  <si>
    <t>1110000</t>
  </si>
  <si>
    <t>1110059</t>
  </si>
  <si>
    <t>110</t>
  </si>
  <si>
    <t>1110060</t>
  </si>
  <si>
    <t>610</t>
  </si>
  <si>
    <t>1120000</t>
  </si>
  <si>
    <t>1120059</t>
  </si>
  <si>
    <t>1130000</t>
  </si>
  <si>
    <t>1130060</t>
  </si>
  <si>
    <t>1140000</t>
  </si>
  <si>
    <t>1140060</t>
  </si>
  <si>
    <t>1150000</t>
  </si>
  <si>
    <t>1150061</t>
  </si>
  <si>
    <t>1000</t>
  </si>
  <si>
    <t>1003</t>
  </si>
  <si>
    <t>0300000</t>
  </si>
  <si>
    <t>0300047</t>
  </si>
  <si>
    <t>300</t>
  </si>
  <si>
    <t>310</t>
  </si>
  <si>
    <t>360</t>
  </si>
  <si>
    <t>0300048</t>
  </si>
  <si>
    <t>0300080</t>
  </si>
  <si>
    <t>500</t>
  </si>
  <si>
    <t>540</t>
  </si>
  <si>
    <t>1006</t>
  </si>
  <si>
    <t>0300049</t>
  </si>
  <si>
    <t>0300050</t>
  </si>
  <si>
    <t>1700000</t>
  </si>
  <si>
    <t>1700070</t>
  </si>
  <si>
    <t>1100</t>
  </si>
  <si>
    <t>1101</t>
  </si>
  <si>
    <t>1300000</t>
  </si>
  <si>
    <t>1300060</t>
  </si>
  <si>
    <t>1300062</t>
  </si>
  <si>
    <t>1200</t>
  </si>
  <si>
    <t>1202</t>
  </si>
  <si>
    <t>8900000</t>
  </si>
  <si>
    <t>8900071</t>
  </si>
  <si>
    <t>1300</t>
  </si>
  <si>
    <t>1301</t>
  </si>
  <si>
    <t>1000000</t>
  </si>
  <si>
    <t>1000065</t>
  </si>
  <si>
    <t>700</t>
  </si>
  <si>
    <t>730</t>
  </si>
  <si>
    <t>Ведомственная структура расходов бюджета муниципального образования городское поселение "Город Малоярославец" на 2015 год</t>
  </si>
  <si>
    <t>Измененные бюджетные ассигнования на 2015 год</t>
  </si>
  <si>
    <t>0520000</t>
  </si>
  <si>
    <t xml:space="preserve">  СОЦИАЛЬНАЯ ПОЛИТИКА</t>
  </si>
  <si>
    <t xml:space="preserve">    Социальное обеспечение населения</t>
  </si>
  <si>
    <t xml:space="preserve">  СРЕДСТВА МАССОВОЙ ИНФОРМАЦИИ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</si>
  <si>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</si>
  <si>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</si>
  <si>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</si>
  <si>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</si>
  <si>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</si>
  <si>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Предоставление субсидий бюджетным, автономным учреждениям и иным некоммерческим организациям</t>
  </si>
  <si>
    <t>Субсидии юридическим лицам (кроме некоммерческих организаций), индивидуальным предпринимателям, физическим лицам</t>
  </si>
  <si>
    <t>Стимулирование руководителей исполнительно-распорядительных органов муниципальных образований области</t>
  </si>
  <si>
    <t>760 0053</t>
  </si>
  <si>
    <t>Реализация мероприятий подпрограммы "Совершенствование и развитие сети автомобильных дорог Калужской области"</t>
  </si>
  <si>
    <t>050 8500</t>
  </si>
  <si>
    <t>Государственная поддержка (грант) реализации лучших событийных региональных и межрегиональных проектов в рамках развития культурно-познавательного туризма</t>
  </si>
  <si>
    <t>150 5192</t>
  </si>
  <si>
    <t>Субсидии бюджетным учреждениям</t>
  </si>
  <si>
    <t>Капитальные вложения в объекты государственной (муниципальной) собственности</t>
  </si>
  <si>
    <t>Бюджетные инвестиции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</si>
  <si>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 Фонда содействия реформированию жилищно-коммунального хозяйства</t>
  </si>
  <si>
    <t>052 9503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</si>
  <si>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бюджета</t>
  </si>
  <si>
    <t>052 9603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</si>
  <si>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строительства, осуществляемых за счет дополнительных средств бюджета</t>
  </si>
  <si>
    <t>052 9604</t>
  </si>
  <si>
    <t>Резервные фонды</t>
  </si>
  <si>
    <t>750 0000</t>
  </si>
  <si>
    <t>Резервные фонды местных администраций</t>
  </si>
  <si>
    <t>750 0073</t>
  </si>
  <si>
    <t>060 9603</t>
  </si>
  <si>
    <t>060 9604</t>
  </si>
  <si>
    <t>Мероприятия, направленные на энергосбережение и повышение энергоэффективности в Калужской области</t>
  </si>
  <si>
    <t>090 8911</t>
  </si>
  <si>
    <t>Мероприятия, направленные на развитие водохозяйственного комплекса в Калужской области</t>
  </si>
  <si>
    <t>120 8904</t>
  </si>
  <si>
    <t>Социальное обеспечение и иные выплаты населению</t>
  </si>
  <si>
    <t>Иные выплаты населению</t>
  </si>
  <si>
    <t>Муниципальная программа "Повышение эффективности бюджетных расходов муниципального образования городское поселение "Город Малоярославец"</t>
  </si>
  <si>
    <t>100 0000</t>
  </si>
  <si>
    <t>Реконструкция территории сквера, прилегающей к Монументу героям Отечественной войны 1812 года в г. Малоярославец Калужской области РФ</t>
  </si>
  <si>
    <t>100 0077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</si>
  <si>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</t>
  </si>
  <si>
    <t>Резервный фонд Правительства Калужской области</t>
  </si>
  <si>
    <t>750 0060</t>
  </si>
  <si>
    <t>Организация предоставления социальной помощи отдельным категориям граждан, находящимся в трудной жизненной ситуации</t>
  </si>
  <si>
    <t>030 0304</t>
  </si>
  <si>
    <t>Приложение № 1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</si>
  <si>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</si>
  <si>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</si>
  <si>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</si>
  <si>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</si>
  <si>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Глава муниципального образования                                                       О.В.Цируль</t>
  </si>
  <si>
    <t>Отклонение                (+ -)</t>
  </si>
  <si>
    <t xml:space="preserve">"Город Малоярославец" на 2015 год и  </t>
  </si>
  <si>
    <t xml:space="preserve">  на плановый период 2016 и 2017 годов"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</si>
  <si>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</si>
  <si>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</si>
  <si>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муниципального образования городское поселение "Город Малоярославец"</t>
  </si>
  <si>
    <t>Центральный аппарат</t>
  </si>
  <si>
    <t>Депутаты представительного органа муниципального образования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</si>
  <si>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</si>
  <si>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</si>
  <si>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городское поселение "Город Малоярославец"</t>
  </si>
  <si>
    <t>Представительские расходы</t>
  </si>
  <si>
    <t>1403</t>
  </si>
  <si>
    <t>Иные межбюджетные трансферты, передаваемые бюджету субъекта Российской Федерации из местного бюджета, в целях развития инфраструктуры городского округа</t>
  </si>
  <si>
    <t>760 0082</t>
  </si>
  <si>
    <t>Межбюджетные трансферты</t>
  </si>
  <si>
    <t>Иные межбюджетные трансферты</t>
  </si>
  <si>
    <t>760 0000</t>
  </si>
  <si>
    <t>Выполнение других обязательств государства</t>
  </si>
  <si>
    <t>Прочие межбюджетные трансферты общего характера</t>
  </si>
  <si>
    <t>1400</t>
  </si>
  <si>
    <t>Межбюджетные трансферты общего характера бюджетам субъектов Российской Федерации и муниципальных образований</t>
  </si>
  <si>
    <t>Реализация мероприятий в рамках муниципальной программы "Развитие дорожного хозяйства в муниципальном образовании городское поселение "Город Малоярославец"</t>
  </si>
  <si>
    <t>Муниципальная программа "Развитие дорожного хозяйства в муниципальном образовании городское поселение "Город Малоярославец" на 2014-2020 годы"</t>
  </si>
  <si>
    <t>ЖИЛИЩНО-КОММУНАЛЬНОЕ ХОЗЯЙСТВО</t>
  </si>
  <si>
    <t>Жилищное хозяйство</t>
  </si>
  <si>
    <t>Подпрограмма " Формирование сбалансированного рынка жилья и повышение эффективности обспечения жильем отдельных категорий граждан"</t>
  </si>
  <si>
    <t>Обеспечение мероприятий по переселению граждан из аварийного жилищного фонда, осуществляемых за счет средств, поступивших от Фонда содействия реформированию жилищно-коммунального хозяйства</t>
  </si>
  <si>
    <t>Обеспечение мероприятий по переселению граждан из аварийного жилищного фонда, осуществляемых за счет средств бюджета</t>
  </si>
  <si>
    <t>Обеспечение мероприятий по переселению граждан из аварийного жилищного фонда, осуществляемых за счет дополнительных средств бюджета</t>
  </si>
  <si>
    <t>Муниципальная адресная программа "Переселение граждан из аварийного жилищного фонда в муниципальном образовании городское поселение "Город Малоярославец" Калужской области на 2013-2017 годы"</t>
  </si>
  <si>
    <t>Покупка объектов недвижимого имущества</t>
  </si>
  <si>
    <t>080 0083</t>
  </si>
  <si>
    <t>412</t>
  </si>
  <si>
    <t>Обслуживание муниципального долга</t>
  </si>
  <si>
    <t>Обслуживание государственного (муниципального) долга</t>
  </si>
  <si>
    <t>Процентные платежи по муниципальному долгу муниципального образования городское поселение "Город Малоярославец"</t>
  </si>
  <si>
    <t xml:space="preserve">Муниципальная программа "Повышение эффективности бюджетных расходов муниципального образования городское поселение "Город Малоярославец" 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</si>
  <si>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</si>
  <si>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</si>
  <si>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Оказание поддержки в сфере средств массовой информации</t>
  </si>
  <si>
    <t>Мероприятия в области средств массовой информации</t>
  </si>
  <si>
    <t>Периодическая печать и издательства</t>
  </si>
  <si>
    <t>Оказание поддержки физкультурно-спортивным организациям</t>
  </si>
  <si>
    <t>Расходы на обеспечение деятельности (оказание услуг) муниципальных бюджетных учреждений</t>
  </si>
  <si>
    <t>Муниципальная программа "Развитие физической культуры и спорта в муниципальном образовании городское поселение "Город Малоярославец" на 2014-2020 годы"</t>
  </si>
  <si>
    <t>Физическая культура</t>
  </si>
  <si>
    <t>ФИЗИЧЕСКАЯ КУЛЬТУРА И СПОРТ</t>
  </si>
  <si>
    <t>Субсидии некоммерческим организациям (за исключением государственных (муниципальных) учреждений)</t>
  </si>
  <si>
    <t>Реализация мероприятий в рамках муниципальной программы "Поддержка казачьих обществ в муниципальном образовании городское поселение "Город Малоярославец"</t>
  </si>
  <si>
    <t>Муниципальная программа "Поддержка казачьих обществ в муниципальном образовании городское поселение "Город Малоярославец" на 2014-2020 годы"</t>
  </si>
  <si>
    <t>Компенсация выпадающих доходов организациям, предоставляющим населению жилищные услуги по тарифам, не обеспечивающим возмещение издержек</t>
  </si>
  <si>
    <t>Осуществление капитального ремонта индивидуальных жилых домов инвалидов и участников Великой Отечественной войны, тружеников тыла и вдов погибших (умерших) инвалидов и участников Великой Отечественной войны</t>
  </si>
  <si>
    <t>Социальная поддержка</t>
  </si>
  <si>
    <t xml:space="preserve">Муниципальная программа "Социальная поддержка граждан муниципального образования городское поселение "Город Малоярославец" </t>
  </si>
  <si>
    <t>Другие вопросы в области социальной политики</t>
  </si>
  <si>
    <t>Межбюджетные трансферты на приобретение жилья, нуждающихся в улучшении жилищных условий молодых семей</t>
  </si>
  <si>
    <t>Компенсация возмещения затрат за льготный проезд отдельных категорий граждан</t>
  </si>
  <si>
    <t>Публичные нормативные социальные выплаты гражданам</t>
  </si>
  <si>
    <t>Проведение мероприятий в сфере культуры</t>
  </si>
  <si>
    <t>Подпрограмма "Организация общегородских культурно-массовых мероприятий в муниципальном образовании городское поселение "Город Малоярославец"</t>
  </si>
  <si>
    <t>Подпрограмма "Организация и проведение мероприятий искусства и кинематографии в муниципальном образовании городское поселение "Город Малоярославец"</t>
  </si>
  <si>
    <t>Подпрограмма "Деятельность учреждений культурно-досугового типа в муниципальном образовании городское поселение "Город Малоярославец"</t>
  </si>
  <si>
    <t>Расходы на выплаты персоналу казенных учреждений</t>
  </si>
  <si>
    <t>Расходы на обеспечение деятельности (оказание услуг) муниципальных казенных учреждений</t>
  </si>
  <si>
    <t>Подпрограмма "Библиотечное обслуживание в муниципальном образовании городское поселение "Город Малоярославец"</t>
  </si>
  <si>
    <t>Подпрограмма "Развитие музеев в муниципальном образовании городское поселение "Город Малоярославец"</t>
  </si>
  <si>
    <t>Муниципальная программа "Развитие культуры в муниципальном образовании городское поселение "Город Малоярославец" на 2014-2020 годы"</t>
  </si>
  <si>
    <t>Культура</t>
  </si>
  <si>
    <t>КУЛЬТУРА, КИНЕМАТОГРАФИЯ</t>
  </si>
  <si>
    <t>Мероприятия по благоустройству городского поселения</t>
  </si>
  <si>
    <t>Организация и содержание мест захоронения</t>
  </si>
  <si>
    <t>Озеленение</t>
  </si>
  <si>
    <t>Уличное освещение</t>
  </si>
  <si>
    <t>Муниципальная программа "Благоустройство территории муниципального образования городское поселение "Город Малоярославец" на 2014-2020 годы"</t>
  </si>
  <si>
    <t>Благоустройство</t>
  </si>
  <si>
    <t>Муниципальная программа "Чистая вода в муниципальном образовании городское поселение "Город Малоярославец" на 2014-2020 годы"</t>
  </si>
  <si>
    <t>Поддержка коммунального хозяйства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</si>
  <si>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собственности</t>
  </si>
  <si>
    <t>Строительство котельной микрорайона Маклино в МО ГП "Город Малоярославец"</t>
  </si>
  <si>
    <t>Муниципальная программа "Энергосбережение и повышение энергоэффективности в муниципальном образовании городское поселение "Город Малоярославец" на 2014-2020 годы"</t>
  </si>
  <si>
    <t>Коммунальное хозяйство</t>
  </si>
  <si>
    <t>Поддержка жилищного хозяйства</t>
  </si>
  <si>
    <t>Муниципальная программа "Капитальный ремонт многоквартирных домов на территории муниципального образования городское поселение "Город Малоярославец" на 2014-2020 годы"</t>
  </si>
  <si>
    <t>Муниципальная программа "Развитие туризма в муниципальном образовании городское поселение "Город Малоярославец" на 2014-2020 годы"</t>
  </si>
  <si>
    <t>Проведение мероприятий в сфере туризма</t>
  </si>
  <si>
    <t>Реализация мероприятий в рамках муниципальной программы "Развитие градостроительной деятельности муниципального образования городское поселение "Город Малоярославец"</t>
  </si>
  <si>
    <t xml:space="preserve">Муниципальная программа "Развитие градостроительной деятельности муниципального образования городское поселение "Город Малоярославец" </t>
  </si>
  <si>
    <t>Реализация мероприятий в рамках муниципальной программы "Управление муниципальным имуществом муниципального образования городское поселение "Город Малоярославец"</t>
  </si>
  <si>
    <t>Другие вопросы в области национальной экономики</t>
  </si>
  <si>
    <t>Муниципальная программа "Управление муниципальным имуществом муниципального образования городское поселение "Город Малоярославец" на 2014-2020 годы"</t>
  </si>
  <si>
    <t>Дорожное хозяйство (дорожные фонды)</t>
  </si>
  <si>
    <t>НАЦИОНАЛЬНАЯ ЭКОНОМИКА</t>
  </si>
  <si>
    <t>Реализация мероприятий в рамках муниципальной программы "Безопасный город" муниципального образования городское поселение "Город Малоярославец"</t>
  </si>
  <si>
    <t>Муниципальная программа "Безопасный город" муниципального образования городское поселение "Город Малоярославец" на 2014-2017 годы"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</si>
  <si>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</si>
  <si>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</si>
  <si>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Исполнение судебных актов</t>
  </si>
  <si>
    <t>Глава местной администрации (исполнительно-распорядительного органа муниципального образования)</t>
  </si>
  <si>
    <t>Обеспечение проведения выборов и референдумов</t>
  </si>
  <si>
    <t>Проведение выборов</t>
  </si>
  <si>
    <t>Проведение выборов в представительные органы муниципальных образований</t>
  </si>
  <si>
    <t>Специальные расходы</t>
  </si>
  <si>
    <t>Резервные средства</t>
  </si>
  <si>
    <t>Другие общегосударственные вопросы</t>
  </si>
  <si>
    <t xml:space="preserve">Муниципальная программа "Поддержка территориального общественного самоуправления в муниципальном образовании городское поселение "Город Малоярославец" </t>
  </si>
  <si>
    <t>Реализация мероприятий в рамках муниципальной программы "Поддержка территориального общественного самоуправления в муниципальном образовании городское поселение "Город Малоярославец"</t>
  </si>
  <si>
    <t xml:space="preserve">Измененные бюджетные ассигнования на 2015 год </t>
  </si>
  <si>
    <t xml:space="preserve"> № 573 от "20" августа 2015 года  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</si>
</sst>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color indexed="12"/>
      <name val="Times New Roman"/>
      <family val="1"/>
      <charset val="204"/>
    </font>
    <font>
      <sz val="9"/>
      <color indexed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9"/>
      <color rgb="FFFF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7030A0"/>
      <name val="Times New Roman"/>
      <family val="1"/>
      <charset val="204"/>
    </font>
    <font>
      <sz val="9"/>
      <color rgb="FF7030A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4" fillId="2" borderId="0"/>
    <xf numFmtId="0" fontId="1" fillId="2" borderId="0"/>
  </cellStyleXfs>
  <cellXfs count="57">
    <xf numFmtId="0" fontId="0" fillId="0" borderId="0" xfId="0"/>
    <xf numFmtId="49" fontId="5" fillId="3" borderId="2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shrinkToFit="1"/>
    </xf>
    <xf numFmtId="11" fontId="6" fillId="3" borderId="2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shrinkToFit="1"/>
    </xf>
    <xf numFmtId="4" fontId="0" fillId="0" borderId="0" xfId="0" applyNumberFormat="1"/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right" vertical="center"/>
    </xf>
    <xf numFmtId="0" fontId="4" fillId="3" borderId="6" xfId="2" applyFont="1" applyFill="1" applyBorder="1" applyAlignment="1"/>
    <xf numFmtId="0" fontId="4" fillId="3" borderId="6" xfId="2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5" fillId="3" borderId="1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left" vertical="center" wrapText="1"/>
    </xf>
    <xf numFmtId="49" fontId="5" fillId="3" borderId="2" xfId="2" applyNumberFormat="1" applyFont="1" applyFill="1" applyBorder="1" applyAlignment="1">
      <alignment horizontal="left" vertical="center" wrapText="1"/>
    </xf>
    <xf numFmtId="11" fontId="6" fillId="3" borderId="2" xfId="2" applyNumberFormat="1" applyFont="1" applyFill="1" applyBorder="1" applyAlignment="1">
      <alignment horizontal="left" vertical="center" wrapText="1"/>
    </xf>
    <xf numFmtId="49" fontId="15" fillId="4" borderId="0" xfId="1" applyNumberFormat="1" applyFont="1" applyFill="1" applyBorder="1" applyAlignment="1">
      <alignment horizontal="left" vertical="center" wrapText="1"/>
    </xf>
    <xf numFmtId="49" fontId="18" fillId="0" borderId="7" xfId="1" applyNumberFormat="1" applyFont="1" applyFill="1" applyBorder="1" applyAlignment="1">
      <alignment horizontal="left" vertical="center" wrapText="1"/>
    </xf>
    <xf numFmtId="49" fontId="19" fillId="0" borderId="7" xfId="1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right" shrinkToFit="1"/>
    </xf>
    <xf numFmtId="4" fontId="9" fillId="0" borderId="4" xfId="0" applyNumberFormat="1" applyFont="1" applyBorder="1" applyAlignment="1"/>
    <xf numFmtId="49" fontId="6" fillId="3" borderId="2" xfId="0" applyNumberFormat="1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right" shrinkToFit="1"/>
    </xf>
    <xf numFmtId="4" fontId="11" fillId="0" borderId="4" xfId="0" applyNumberFormat="1" applyFont="1" applyBorder="1" applyAlignment="1"/>
    <xf numFmtId="4" fontId="12" fillId="3" borderId="4" xfId="0" applyNumberFormat="1" applyFont="1" applyFill="1" applyBorder="1" applyAlignment="1">
      <alignment horizontal="right" shrinkToFit="1"/>
    </xf>
    <xf numFmtId="49" fontId="16" fillId="4" borderId="7" xfId="1" applyNumberFormat="1" applyFont="1" applyFill="1" applyBorder="1" applyAlignment="1">
      <alignment horizontal="center"/>
    </xf>
    <xf numFmtId="4" fontId="16" fillId="4" borderId="7" xfId="1" applyNumberFormat="1" applyFont="1" applyFill="1" applyBorder="1" applyAlignment="1">
      <alignment horizontal="right"/>
    </xf>
    <xf numFmtId="49" fontId="17" fillId="4" borderId="7" xfId="1" applyNumberFormat="1" applyFont="1" applyFill="1" applyBorder="1" applyAlignment="1">
      <alignment horizontal="center"/>
    </xf>
    <xf numFmtId="49" fontId="6" fillId="3" borderId="2" xfId="2" applyNumberFormat="1" applyFont="1" applyFill="1" applyBorder="1" applyAlignment="1">
      <alignment horizontal="center"/>
    </xf>
    <xf numFmtId="4" fontId="13" fillId="0" borderId="4" xfId="0" applyNumberFormat="1" applyFont="1" applyBorder="1" applyAlignment="1"/>
    <xf numFmtId="49" fontId="5" fillId="3" borderId="2" xfId="2" applyNumberFormat="1" applyFont="1" applyFill="1" applyBorder="1" applyAlignment="1">
      <alignment horizontal="center"/>
    </xf>
    <xf numFmtId="4" fontId="18" fillId="0" borderId="4" xfId="0" applyNumberFormat="1" applyFont="1" applyBorder="1" applyAlignment="1"/>
    <xf numFmtId="49" fontId="9" fillId="4" borderId="7" xfId="1" applyNumberFormat="1" applyFont="1" applyFill="1" applyBorder="1" applyAlignment="1">
      <alignment horizontal="center"/>
    </xf>
    <xf numFmtId="4" fontId="9" fillId="4" borderId="7" xfId="1" applyNumberFormat="1" applyFont="1" applyFill="1" applyBorder="1" applyAlignment="1">
      <alignment horizontal="right"/>
    </xf>
    <xf numFmtId="49" fontId="13" fillId="4" borderId="7" xfId="1" applyNumberFormat="1" applyFont="1" applyFill="1" applyBorder="1" applyAlignment="1">
      <alignment horizontal="center"/>
    </xf>
    <xf numFmtId="4" fontId="13" fillId="4" borderId="7" xfId="1" applyNumberFormat="1" applyFont="1" applyFill="1" applyBorder="1" applyAlignment="1">
      <alignment horizontal="right"/>
    </xf>
    <xf numFmtId="49" fontId="9" fillId="3" borderId="2" xfId="0" applyNumberFormat="1" applyFont="1" applyFill="1" applyBorder="1" applyAlignment="1">
      <alignment horizontal="left" vertical="center" wrapText="1"/>
    </xf>
    <xf numFmtId="49" fontId="9" fillId="3" borderId="2" xfId="0" applyNumberFormat="1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left" vertical="center" wrapText="1"/>
    </xf>
    <xf numFmtId="49" fontId="13" fillId="3" borderId="2" xfId="0" applyNumberFormat="1" applyFont="1" applyFill="1" applyBorder="1" applyAlignment="1">
      <alignment horizontal="center"/>
    </xf>
    <xf numFmtId="49" fontId="13" fillId="3" borderId="3" xfId="0" applyNumberFormat="1" applyFont="1" applyFill="1" applyBorder="1" applyAlignment="1">
      <alignment horizontal="center"/>
    </xf>
    <xf numFmtId="4" fontId="13" fillId="3" borderId="4" xfId="0" applyNumberFormat="1" applyFont="1" applyFill="1" applyBorder="1" applyAlignment="1">
      <alignment horizontal="right" shrinkToFit="1"/>
    </xf>
    <xf numFmtId="4" fontId="9" fillId="3" borderId="4" xfId="0" applyNumberFormat="1" applyFont="1" applyFill="1" applyBorder="1" applyAlignment="1">
      <alignment horizontal="right" shrinkToFit="1"/>
    </xf>
    <xf numFmtId="49" fontId="9" fillId="4" borderId="7" xfId="1" applyNumberFormat="1" applyFont="1" applyFill="1" applyBorder="1" applyAlignment="1">
      <alignment horizontal="left" vertical="center" wrapText="1"/>
    </xf>
    <xf numFmtId="49" fontId="13" fillId="4" borderId="7" xfId="1" applyNumberFormat="1" applyFont="1" applyFill="1" applyBorder="1" applyAlignment="1">
      <alignment horizontal="left" vertical="center" wrapText="1"/>
    </xf>
    <xf numFmtId="49" fontId="13" fillId="4" borderId="8" xfId="1" applyNumberFormat="1" applyFont="1" applyFill="1" applyBorder="1" applyAlignment="1">
      <alignment horizontal="center"/>
    </xf>
    <xf numFmtId="0" fontId="3" fillId="3" borderId="0" xfId="2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9"/>
  <sheetViews>
    <sheetView tabSelected="1" topLeftCell="A109" zoomScale="115" zoomScaleNormal="115" workbookViewId="0">
      <selection activeCell="G6" sqref="G6"/>
    </sheetView>
  </sheetViews>
  <sheetFormatPr defaultRowHeight="12.75"/>
  <cols>
    <col min="1" max="1" width="44.7109375" customWidth="1"/>
    <col min="2" max="2" width="6" customWidth="1"/>
    <col min="3" max="3" width="8.42578125" customWidth="1"/>
    <col min="4" max="4" width="7.7109375" customWidth="1"/>
    <col min="5" max="5" width="8.42578125" customWidth="1"/>
    <col min="6" max="6" width="13.85546875" customWidth="1"/>
    <col min="7" max="7" width="12.7109375" customWidth="1"/>
    <col min="8" max="8" width="14.7109375" customWidth="1"/>
  </cols>
  <sheetData>
    <row r="1" spans="1:8">
      <c r="H1" s="8" t="s">
        <v>177</v>
      </c>
    </row>
    <row r="2" spans="1:8">
      <c r="H2" s="8" t="s">
        <v>178</v>
      </c>
    </row>
    <row r="3" spans="1:8">
      <c r="H3" s="8" t="s">
        <v>179</v>
      </c>
    </row>
    <row r="4" spans="1:8">
      <c r="H4" s="8" t="s">
        <v>180</v>
      </c>
    </row>
    <row r="5" spans="1:8">
      <c r="H5" s="8" t="s">
        <v>181</v>
      </c>
    </row>
    <row r="6" spans="1:8">
      <c r="H6" s="8" t="s">
        <v>184</v>
      </c>
    </row>
    <row r="7" spans="1:8">
      <c r="H7" s="8" t="s">
        <v>185</v>
      </c>
    </row>
    <row r="8" spans="1:8" ht="22.5" customHeight="1">
      <c r="H8" s="9" t="s">
        <v>291</v>
      </c>
    </row>
    <row r="9" spans="1:8">
      <c r="H9" s="15"/>
    </row>
    <row r="10" spans="1:8" ht="15.75" customHeight="1">
      <c r="H10" s="10" t="s">
        <v>182</v>
      </c>
    </row>
    <row r="11" spans="1:8" ht="39" customHeight="1">
      <c r="A11" s="56" t="s">
        <v>128</v>
      </c>
      <c r="B11" s="56"/>
      <c r="C11" s="56"/>
      <c r="D11" s="56"/>
      <c r="E11" s="56"/>
      <c r="F11" s="56"/>
      <c r="G11" s="56"/>
      <c r="H11" s="56"/>
    </row>
    <row r="12" spans="1:8">
      <c r="A12" s="11"/>
      <c r="B12" s="11"/>
      <c r="C12" s="11"/>
      <c r="D12" s="11"/>
      <c r="E12" s="11"/>
      <c r="H12" s="12" t="s">
        <v>0</v>
      </c>
    </row>
    <row r="13" spans="1:8" ht="50.25" customHeight="1">
      <c r="A13" s="16" t="s">
        <v>1</v>
      </c>
      <c r="B13" s="16" t="s">
        <v>2</v>
      </c>
      <c r="C13" s="16" t="s">
        <v>3</v>
      </c>
      <c r="D13" s="16" t="s">
        <v>4</v>
      </c>
      <c r="E13" s="17" t="s">
        <v>5</v>
      </c>
      <c r="F13" s="18" t="s">
        <v>129</v>
      </c>
      <c r="G13" s="13" t="s">
        <v>183</v>
      </c>
      <c r="H13" s="14" t="s">
        <v>290</v>
      </c>
    </row>
    <row r="14" spans="1:8">
      <c r="A14" s="3">
        <v>1</v>
      </c>
      <c r="B14" s="3">
        <v>2</v>
      </c>
      <c r="C14" s="3">
        <v>3</v>
      </c>
      <c r="D14" s="3">
        <v>4</v>
      </c>
      <c r="E14" s="5">
        <v>5</v>
      </c>
      <c r="F14" s="7">
        <v>6</v>
      </c>
      <c r="G14" s="7">
        <v>7</v>
      </c>
      <c r="H14" s="7">
        <v>8</v>
      </c>
    </row>
    <row r="15" spans="1:8" ht="36">
      <c r="A15" s="1" t="s">
        <v>6</v>
      </c>
      <c r="B15" s="25" t="s">
        <v>7</v>
      </c>
      <c r="C15" s="25"/>
      <c r="D15" s="25"/>
      <c r="E15" s="26"/>
      <c r="F15" s="27">
        <f>F16+F79+F85+F114+F202+F236+F271+F280+F286+F292</f>
        <v>506079148.26999998</v>
      </c>
      <c r="G15" s="27">
        <f t="shared" ref="G15:H15" si="0">G16+G79+G85+G114+G202+G236+G271+G280+G286+G292</f>
        <v>161177350.31999999</v>
      </c>
      <c r="H15" s="27">
        <f t="shared" si="0"/>
        <v>667256498.59000003</v>
      </c>
    </row>
    <row r="16" spans="1:8">
      <c r="A16" s="1" t="s">
        <v>186</v>
      </c>
      <c r="B16" s="25" t="s">
        <v>7</v>
      </c>
      <c r="C16" s="25" t="s">
        <v>8</v>
      </c>
      <c r="D16" s="25"/>
      <c r="E16" s="26"/>
      <c r="F16" s="28">
        <f>F17+F29+F44+F49+F54</f>
        <v>28691613</v>
      </c>
      <c r="G16" s="28">
        <f>G17+G29+G44+G49+G54</f>
        <v>14471809.279999999</v>
      </c>
      <c r="H16" s="28">
        <f>H17+H29+H44+H49+H54</f>
        <v>43163422.280000001</v>
      </c>
    </row>
    <row r="17" spans="1:8" ht="48">
      <c r="A17" s="1" t="s">
        <v>187</v>
      </c>
      <c r="B17" s="25" t="s">
        <v>7</v>
      </c>
      <c r="C17" s="25" t="s">
        <v>9</v>
      </c>
      <c r="D17" s="25"/>
      <c r="E17" s="26"/>
      <c r="F17" s="28">
        <f>F18</f>
        <v>2510000</v>
      </c>
      <c r="G17" s="28">
        <f>G18</f>
        <v>0</v>
      </c>
      <c r="H17" s="28">
        <f>H18</f>
        <v>2510000</v>
      </c>
    </row>
    <row r="18" spans="1:8" ht="36">
      <c r="A18" s="1" t="s">
        <v>188</v>
      </c>
      <c r="B18" s="25" t="s">
        <v>7</v>
      </c>
      <c r="C18" s="25" t="s">
        <v>9</v>
      </c>
      <c r="D18" s="25" t="s">
        <v>10</v>
      </c>
      <c r="E18" s="26"/>
      <c r="F18" s="28">
        <f>F19+F22</f>
        <v>2510000</v>
      </c>
      <c r="G18" s="28">
        <f>G19+G22</f>
        <v>0</v>
      </c>
      <c r="H18" s="28">
        <f>H19+H22</f>
        <v>2510000</v>
      </c>
    </row>
    <row r="19" spans="1:8">
      <c r="A19" s="1" t="s">
        <v>189</v>
      </c>
      <c r="B19" s="25" t="s">
        <v>7</v>
      </c>
      <c r="C19" s="25" t="s">
        <v>9</v>
      </c>
      <c r="D19" s="25" t="s">
        <v>11</v>
      </c>
      <c r="E19" s="26"/>
      <c r="F19" s="28">
        <f t="shared" ref="F19:H20" si="1">F20</f>
        <v>310000</v>
      </c>
      <c r="G19" s="28">
        <f t="shared" si="1"/>
        <v>0</v>
      </c>
      <c r="H19" s="28">
        <f t="shared" si="1"/>
        <v>310000</v>
      </c>
    </row>
    <row r="20" spans="1:8" ht="60">
      <c r="A20" s="1" t="s">
        <v>134</v>
      </c>
      <c r="B20" s="25" t="s">
        <v>7</v>
      </c>
      <c r="C20" s="25" t="s">
        <v>9</v>
      </c>
      <c r="D20" s="25" t="s">
        <v>11</v>
      </c>
      <c r="E20" s="26" t="s">
        <v>12</v>
      </c>
      <c r="F20" s="28">
        <f t="shared" si="1"/>
        <v>310000</v>
      </c>
      <c r="G20" s="28">
        <f t="shared" si="1"/>
        <v>0</v>
      </c>
      <c r="H20" s="28">
        <f t="shared" si="1"/>
        <v>310000</v>
      </c>
    </row>
    <row r="21" spans="1:8" ht="24">
      <c r="A21" s="2" t="s">
        <v>135</v>
      </c>
      <c r="B21" s="29" t="s">
        <v>7</v>
      </c>
      <c r="C21" s="29" t="s">
        <v>9</v>
      </c>
      <c r="D21" s="29" t="s">
        <v>11</v>
      </c>
      <c r="E21" s="30" t="s">
        <v>13</v>
      </c>
      <c r="F21" s="31">
        <v>310000</v>
      </c>
      <c r="G21" s="31"/>
      <c r="H21" s="31">
        <f>F21+G21</f>
        <v>310000</v>
      </c>
    </row>
    <row r="22" spans="1:8" ht="24">
      <c r="A22" s="1" t="s">
        <v>190</v>
      </c>
      <c r="B22" s="25" t="s">
        <v>7</v>
      </c>
      <c r="C22" s="25" t="s">
        <v>9</v>
      </c>
      <c r="D22" s="25" t="s">
        <v>14</v>
      </c>
      <c r="E22" s="26"/>
      <c r="F22" s="28">
        <f>F23+F25+F27</f>
        <v>2200000</v>
      </c>
      <c r="G22" s="28">
        <f>G23+G25+G27</f>
        <v>0</v>
      </c>
      <c r="H22" s="28">
        <f>H23+H25+H27</f>
        <v>2200000</v>
      </c>
    </row>
    <row r="23" spans="1:8" ht="64.5" customHeight="1">
      <c r="A23" s="1" t="s">
        <v>134</v>
      </c>
      <c r="B23" s="25" t="s">
        <v>7</v>
      </c>
      <c r="C23" s="25" t="s">
        <v>9</v>
      </c>
      <c r="D23" s="25" t="s">
        <v>14</v>
      </c>
      <c r="E23" s="26" t="s">
        <v>12</v>
      </c>
      <c r="F23" s="28">
        <f>F24</f>
        <v>2040000</v>
      </c>
      <c r="G23" s="28">
        <f>G24</f>
        <v>-200000</v>
      </c>
      <c r="H23" s="28">
        <f>H24</f>
        <v>1840000</v>
      </c>
    </row>
    <row r="24" spans="1:8" ht="24">
      <c r="A24" s="2" t="s">
        <v>135</v>
      </c>
      <c r="B24" s="29" t="s">
        <v>7</v>
      </c>
      <c r="C24" s="29" t="s">
        <v>9</v>
      </c>
      <c r="D24" s="29" t="s">
        <v>14</v>
      </c>
      <c r="E24" s="30" t="s">
        <v>13</v>
      </c>
      <c r="F24" s="31">
        <v>2040000</v>
      </c>
      <c r="G24" s="31">
        <v>-200000</v>
      </c>
      <c r="H24" s="31">
        <f>F24+G24</f>
        <v>1840000</v>
      </c>
    </row>
    <row r="25" spans="1:8" ht="28.5" customHeight="1">
      <c r="A25" s="1" t="s">
        <v>136</v>
      </c>
      <c r="B25" s="25" t="s">
        <v>7</v>
      </c>
      <c r="C25" s="25" t="s">
        <v>9</v>
      </c>
      <c r="D25" s="25" t="s">
        <v>14</v>
      </c>
      <c r="E25" s="26" t="s">
        <v>15</v>
      </c>
      <c r="F25" s="28">
        <f>F26</f>
        <v>130000</v>
      </c>
      <c r="G25" s="28">
        <f>G26</f>
        <v>211937</v>
      </c>
      <c r="H25" s="28">
        <f>H26</f>
        <v>341937</v>
      </c>
    </row>
    <row r="26" spans="1:8" ht="24">
      <c r="A26" s="2" t="s">
        <v>137</v>
      </c>
      <c r="B26" s="29" t="s">
        <v>7</v>
      </c>
      <c r="C26" s="29" t="s">
        <v>9</v>
      </c>
      <c r="D26" s="29" t="s">
        <v>14</v>
      </c>
      <c r="E26" s="30" t="s">
        <v>16</v>
      </c>
      <c r="F26" s="31">
        <v>130000</v>
      </c>
      <c r="G26" s="31">
        <v>211937</v>
      </c>
      <c r="H26" s="31">
        <f>F26+G26</f>
        <v>341937</v>
      </c>
    </row>
    <row r="27" spans="1:8">
      <c r="A27" s="1" t="s">
        <v>138</v>
      </c>
      <c r="B27" s="25" t="s">
        <v>7</v>
      </c>
      <c r="C27" s="25" t="s">
        <v>9</v>
      </c>
      <c r="D27" s="25" t="s">
        <v>14</v>
      </c>
      <c r="E27" s="26" t="s">
        <v>17</v>
      </c>
      <c r="F27" s="28">
        <f>F28</f>
        <v>30000</v>
      </c>
      <c r="G27" s="28">
        <f>G28</f>
        <v>-11937</v>
      </c>
      <c r="H27" s="28">
        <f>H28</f>
        <v>18063</v>
      </c>
    </row>
    <row r="28" spans="1:8">
      <c r="A28" s="2" t="s">
        <v>191</v>
      </c>
      <c r="B28" s="29" t="s">
        <v>7</v>
      </c>
      <c r="C28" s="29" t="s">
        <v>9</v>
      </c>
      <c r="D28" s="29" t="s">
        <v>14</v>
      </c>
      <c r="E28" s="30" t="s">
        <v>18</v>
      </c>
      <c r="F28" s="31">
        <v>30000</v>
      </c>
      <c r="G28" s="31">
        <v>-11937</v>
      </c>
      <c r="H28" s="31">
        <f>F28+G28</f>
        <v>18063</v>
      </c>
    </row>
    <row r="29" spans="1:8" ht="58.5" customHeight="1">
      <c r="A29" s="1" t="s">
        <v>192</v>
      </c>
      <c r="B29" s="25" t="s">
        <v>7</v>
      </c>
      <c r="C29" s="25" t="s">
        <v>19</v>
      </c>
      <c r="D29" s="25"/>
      <c r="E29" s="26"/>
      <c r="F29" s="28">
        <f>F30</f>
        <v>19382000</v>
      </c>
      <c r="G29" s="28">
        <f>G30</f>
        <v>9.0949470177292824E-13</v>
      </c>
      <c r="H29" s="28">
        <f>H30</f>
        <v>19382000</v>
      </c>
    </row>
    <row r="30" spans="1:8" ht="36">
      <c r="A30" s="1" t="s">
        <v>193</v>
      </c>
      <c r="B30" s="25" t="s">
        <v>7</v>
      </c>
      <c r="C30" s="25" t="s">
        <v>19</v>
      </c>
      <c r="D30" s="25" t="s">
        <v>20</v>
      </c>
      <c r="E30" s="26"/>
      <c r="F30" s="28">
        <f>F31+F38+F41</f>
        <v>19382000</v>
      </c>
      <c r="G30" s="28">
        <f>G31+G38+G41</f>
        <v>9.0949470177292824E-13</v>
      </c>
      <c r="H30" s="28">
        <f>H31+H38+H41</f>
        <v>19382000</v>
      </c>
    </row>
    <row r="31" spans="1:8">
      <c r="A31" s="1" t="s">
        <v>189</v>
      </c>
      <c r="B31" s="25" t="s">
        <v>7</v>
      </c>
      <c r="C31" s="25" t="s">
        <v>19</v>
      </c>
      <c r="D31" s="25" t="s">
        <v>21</v>
      </c>
      <c r="E31" s="26"/>
      <c r="F31" s="28">
        <f>F32+F34+F36</f>
        <v>18597000</v>
      </c>
      <c r="G31" s="28">
        <f>G32+G34+G36</f>
        <v>-3727.2999999999993</v>
      </c>
      <c r="H31" s="28">
        <f>H32+H34+H36</f>
        <v>18593272.699999999</v>
      </c>
    </row>
    <row r="32" spans="1:8" ht="60">
      <c r="A32" s="1" t="s">
        <v>134</v>
      </c>
      <c r="B32" s="25" t="s">
        <v>7</v>
      </c>
      <c r="C32" s="25" t="s">
        <v>19</v>
      </c>
      <c r="D32" s="25" t="s">
        <v>21</v>
      </c>
      <c r="E32" s="26" t="s">
        <v>12</v>
      </c>
      <c r="F32" s="28">
        <f>F33</f>
        <v>14965000</v>
      </c>
      <c r="G32" s="28">
        <f>G33</f>
        <v>-3727.3</v>
      </c>
      <c r="H32" s="28">
        <f>H33</f>
        <v>14961272.699999999</v>
      </c>
    </row>
    <row r="33" spans="1:8" ht="24">
      <c r="A33" s="2" t="s">
        <v>135</v>
      </c>
      <c r="B33" s="29" t="s">
        <v>7</v>
      </c>
      <c r="C33" s="29" t="s">
        <v>19</v>
      </c>
      <c r="D33" s="29" t="s">
        <v>21</v>
      </c>
      <c r="E33" s="30" t="s">
        <v>13</v>
      </c>
      <c r="F33" s="31">
        <v>14965000</v>
      </c>
      <c r="G33" s="31">
        <v>-3727.3</v>
      </c>
      <c r="H33" s="31">
        <f>F33+G33</f>
        <v>14961272.699999999</v>
      </c>
    </row>
    <row r="34" spans="1:8" ht="24">
      <c r="A34" s="1" t="s">
        <v>136</v>
      </c>
      <c r="B34" s="25" t="s">
        <v>7</v>
      </c>
      <c r="C34" s="25" t="s">
        <v>19</v>
      </c>
      <c r="D34" s="25" t="s">
        <v>21</v>
      </c>
      <c r="E34" s="26" t="s">
        <v>15</v>
      </c>
      <c r="F34" s="28">
        <f>F35</f>
        <v>3522000</v>
      </c>
      <c r="G34" s="28">
        <f>G35</f>
        <v>22000</v>
      </c>
      <c r="H34" s="28">
        <f>H35</f>
        <v>3544000</v>
      </c>
    </row>
    <row r="35" spans="1:8" ht="24">
      <c r="A35" s="2" t="s">
        <v>137</v>
      </c>
      <c r="B35" s="29" t="s">
        <v>7</v>
      </c>
      <c r="C35" s="29" t="s">
        <v>19</v>
      </c>
      <c r="D35" s="29" t="s">
        <v>21</v>
      </c>
      <c r="E35" s="30" t="s">
        <v>16</v>
      </c>
      <c r="F35" s="31">
        <v>3522000</v>
      </c>
      <c r="G35" s="31">
        <v>22000</v>
      </c>
      <c r="H35" s="31">
        <f>F35+G35</f>
        <v>3544000</v>
      </c>
    </row>
    <row r="36" spans="1:8">
      <c r="A36" s="1" t="s">
        <v>138</v>
      </c>
      <c r="B36" s="25" t="s">
        <v>7</v>
      </c>
      <c r="C36" s="25" t="s">
        <v>19</v>
      </c>
      <c r="D36" s="25" t="s">
        <v>21</v>
      </c>
      <c r="E36" s="26" t="s">
        <v>17</v>
      </c>
      <c r="F36" s="28">
        <f>F37</f>
        <v>110000</v>
      </c>
      <c r="G36" s="28">
        <f>G37</f>
        <v>-22000</v>
      </c>
      <c r="H36" s="28">
        <f>H37</f>
        <v>88000</v>
      </c>
    </row>
    <row r="37" spans="1:8">
      <c r="A37" s="2" t="s">
        <v>191</v>
      </c>
      <c r="B37" s="29" t="s">
        <v>7</v>
      </c>
      <c r="C37" s="29" t="s">
        <v>19</v>
      </c>
      <c r="D37" s="29" t="s">
        <v>21</v>
      </c>
      <c r="E37" s="30" t="s">
        <v>18</v>
      </c>
      <c r="F37" s="31">
        <v>110000</v>
      </c>
      <c r="G37" s="31">
        <v>-22000</v>
      </c>
      <c r="H37" s="31">
        <f>F37+G37</f>
        <v>88000</v>
      </c>
    </row>
    <row r="38" spans="1:8">
      <c r="A38" s="1" t="s">
        <v>194</v>
      </c>
      <c r="B38" s="25" t="s">
        <v>7</v>
      </c>
      <c r="C38" s="25" t="s">
        <v>19</v>
      </c>
      <c r="D38" s="25" t="s">
        <v>22</v>
      </c>
      <c r="E38" s="26"/>
      <c r="F38" s="28">
        <f t="shared" ref="F38:H39" si="2">F39</f>
        <v>100000</v>
      </c>
      <c r="G38" s="28">
        <f t="shared" si="2"/>
        <v>3727.3</v>
      </c>
      <c r="H38" s="28">
        <f t="shared" si="2"/>
        <v>103727.3</v>
      </c>
    </row>
    <row r="39" spans="1:8" ht="24">
      <c r="A39" s="1" t="s">
        <v>136</v>
      </c>
      <c r="B39" s="25" t="s">
        <v>7</v>
      </c>
      <c r="C39" s="25" t="s">
        <v>19</v>
      </c>
      <c r="D39" s="25" t="s">
        <v>22</v>
      </c>
      <c r="E39" s="26" t="s">
        <v>15</v>
      </c>
      <c r="F39" s="28">
        <f t="shared" si="2"/>
        <v>100000</v>
      </c>
      <c r="G39" s="28">
        <f t="shared" si="2"/>
        <v>3727.3</v>
      </c>
      <c r="H39" s="28">
        <f t="shared" si="2"/>
        <v>103727.3</v>
      </c>
    </row>
    <row r="40" spans="1:8" ht="27.75" customHeight="1">
      <c r="A40" s="2" t="s">
        <v>137</v>
      </c>
      <c r="B40" s="29" t="s">
        <v>7</v>
      </c>
      <c r="C40" s="29" t="s">
        <v>19</v>
      </c>
      <c r="D40" s="29" t="s">
        <v>22</v>
      </c>
      <c r="E40" s="30" t="s">
        <v>16</v>
      </c>
      <c r="F40" s="31">
        <v>100000</v>
      </c>
      <c r="G40" s="31">
        <v>3727.3</v>
      </c>
      <c r="H40" s="31">
        <f>F40+G40</f>
        <v>103727.3</v>
      </c>
    </row>
    <row r="41" spans="1:8" ht="36">
      <c r="A41" s="1" t="s">
        <v>281</v>
      </c>
      <c r="B41" s="25" t="s">
        <v>7</v>
      </c>
      <c r="C41" s="25" t="s">
        <v>19</v>
      </c>
      <c r="D41" s="25" t="s">
        <v>23</v>
      </c>
      <c r="E41" s="26"/>
      <c r="F41" s="28">
        <f t="shared" ref="F41:H42" si="3">F42</f>
        <v>685000</v>
      </c>
      <c r="G41" s="28">
        <f t="shared" si="3"/>
        <v>0</v>
      </c>
      <c r="H41" s="28">
        <f t="shared" si="3"/>
        <v>685000</v>
      </c>
    </row>
    <row r="42" spans="1:8" ht="60">
      <c r="A42" s="1" t="s">
        <v>134</v>
      </c>
      <c r="B42" s="25" t="s">
        <v>7</v>
      </c>
      <c r="C42" s="25" t="s">
        <v>19</v>
      </c>
      <c r="D42" s="25" t="s">
        <v>23</v>
      </c>
      <c r="E42" s="26" t="s">
        <v>12</v>
      </c>
      <c r="F42" s="28">
        <f t="shared" si="3"/>
        <v>685000</v>
      </c>
      <c r="G42" s="28">
        <f t="shared" si="3"/>
        <v>0</v>
      </c>
      <c r="H42" s="28">
        <f t="shared" si="3"/>
        <v>685000</v>
      </c>
    </row>
    <row r="43" spans="1:8" ht="24">
      <c r="A43" s="2" t="s">
        <v>135</v>
      </c>
      <c r="B43" s="29" t="s">
        <v>7</v>
      </c>
      <c r="C43" s="29" t="s">
        <v>19</v>
      </c>
      <c r="D43" s="29" t="s">
        <v>23</v>
      </c>
      <c r="E43" s="30" t="s">
        <v>13</v>
      </c>
      <c r="F43" s="31">
        <v>685000</v>
      </c>
      <c r="G43" s="31"/>
      <c r="H43" s="31">
        <f>F43+G43</f>
        <v>685000</v>
      </c>
    </row>
    <row r="44" spans="1:8">
      <c r="A44" s="1" t="s">
        <v>282</v>
      </c>
      <c r="B44" s="25" t="s">
        <v>7</v>
      </c>
      <c r="C44" s="25" t="s">
        <v>24</v>
      </c>
      <c r="D44" s="25"/>
      <c r="E44" s="26"/>
      <c r="F44" s="28">
        <f t="shared" ref="F44:H47" si="4">F45</f>
        <v>300000</v>
      </c>
      <c r="G44" s="28">
        <f t="shared" si="4"/>
        <v>0</v>
      </c>
      <c r="H44" s="28">
        <f t="shared" si="4"/>
        <v>300000</v>
      </c>
    </row>
    <row r="45" spans="1:8">
      <c r="A45" s="1" t="s">
        <v>283</v>
      </c>
      <c r="B45" s="25" t="s">
        <v>7</v>
      </c>
      <c r="C45" s="25" t="s">
        <v>24</v>
      </c>
      <c r="D45" s="25" t="s">
        <v>25</v>
      </c>
      <c r="E45" s="26"/>
      <c r="F45" s="28">
        <f t="shared" si="4"/>
        <v>300000</v>
      </c>
      <c r="G45" s="28">
        <f t="shared" si="4"/>
        <v>0</v>
      </c>
      <c r="H45" s="28">
        <f t="shared" si="4"/>
        <v>300000</v>
      </c>
    </row>
    <row r="46" spans="1:8" ht="24">
      <c r="A46" s="1" t="s">
        <v>284</v>
      </c>
      <c r="B46" s="25" t="s">
        <v>7</v>
      </c>
      <c r="C46" s="25" t="s">
        <v>24</v>
      </c>
      <c r="D46" s="25" t="s">
        <v>26</v>
      </c>
      <c r="E46" s="26"/>
      <c r="F46" s="28">
        <f t="shared" si="4"/>
        <v>300000</v>
      </c>
      <c r="G46" s="28">
        <f t="shared" si="4"/>
        <v>0</v>
      </c>
      <c r="H46" s="28">
        <f t="shared" si="4"/>
        <v>300000</v>
      </c>
    </row>
    <row r="47" spans="1:8">
      <c r="A47" s="1" t="s">
        <v>138</v>
      </c>
      <c r="B47" s="25" t="s">
        <v>7</v>
      </c>
      <c r="C47" s="25" t="s">
        <v>24</v>
      </c>
      <c r="D47" s="25" t="s">
        <v>26</v>
      </c>
      <c r="E47" s="26" t="s">
        <v>17</v>
      </c>
      <c r="F47" s="28">
        <f t="shared" si="4"/>
        <v>300000</v>
      </c>
      <c r="G47" s="28">
        <f t="shared" si="4"/>
        <v>0</v>
      </c>
      <c r="H47" s="28">
        <f t="shared" si="4"/>
        <v>300000</v>
      </c>
    </row>
    <row r="48" spans="1:8">
      <c r="A48" s="2" t="s">
        <v>285</v>
      </c>
      <c r="B48" s="29" t="s">
        <v>7</v>
      </c>
      <c r="C48" s="29" t="s">
        <v>24</v>
      </c>
      <c r="D48" s="29" t="s">
        <v>26</v>
      </c>
      <c r="E48" s="30" t="s">
        <v>27</v>
      </c>
      <c r="F48" s="31">
        <v>300000</v>
      </c>
      <c r="G48" s="31"/>
      <c r="H48" s="31">
        <f>F48+G48</f>
        <v>300000</v>
      </c>
    </row>
    <row r="49" spans="1:8">
      <c r="A49" s="1" t="s">
        <v>156</v>
      </c>
      <c r="B49" s="25" t="s">
        <v>7</v>
      </c>
      <c r="C49" s="25" t="s">
        <v>28</v>
      </c>
      <c r="D49" s="25"/>
      <c r="E49" s="26"/>
      <c r="F49" s="28">
        <f t="shared" ref="F49:H52" si="5">F50</f>
        <v>1000000</v>
      </c>
      <c r="G49" s="32">
        <f t="shared" si="5"/>
        <v>-250670.72</v>
      </c>
      <c r="H49" s="28">
        <f t="shared" si="5"/>
        <v>749329.28</v>
      </c>
    </row>
    <row r="50" spans="1:8">
      <c r="A50" s="1" t="s">
        <v>156</v>
      </c>
      <c r="B50" s="25" t="s">
        <v>7</v>
      </c>
      <c r="C50" s="25" t="s">
        <v>28</v>
      </c>
      <c r="D50" s="25" t="s">
        <v>29</v>
      </c>
      <c r="E50" s="26"/>
      <c r="F50" s="28">
        <f t="shared" si="5"/>
        <v>1000000</v>
      </c>
      <c r="G50" s="32">
        <f t="shared" si="5"/>
        <v>-250670.72</v>
      </c>
      <c r="H50" s="28">
        <f t="shared" si="5"/>
        <v>749329.28</v>
      </c>
    </row>
    <row r="51" spans="1:8">
      <c r="A51" s="1" t="s">
        <v>158</v>
      </c>
      <c r="B51" s="25" t="s">
        <v>7</v>
      </c>
      <c r="C51" s="25" t="s">
        <v>28</v>
      </c>
      <c r="D51" s="25" t="s">
        <v>30</v>
      </c>
      <c r="E51" s="26"/>
      <c r="F51" s="28">
        <f t="shared" si="5"/>
        <v>1000000</v>
      </c>
      <c r="G51" s="32">
        <f t="shared" si="5"/>
        <v>-250670.72</v>
      </c>
      <c r="H51" s="28">
        <f t="shared" si="5"/>
        <v>749329.28</v>
      </c>
    </row>
    <row r="52" spans="1:8">
      <c r="A52" s="1" t="s">
        <v>138</v>
      </c>
      <c r="B52" s="25" t="s">
        <v>7</v>
      </c>
      <c r="C52" s="25" t="s">
        <v>28</v>
      </c>
      <c r="D52" s="25" t="s">
        <v>30</v>
      </c>
      <c r="E52" s="26" t="s">
        <v>17</v>
      </c>
      <c r="F52" s="28">
        <f t="shared" si="5"/>
        <v>1000000</v>
      </c>
      <c r="G52" s="32">
        <f t="shared" si="5"/>
        <v>-250670.72</v>
      </c>
      <c r="H52" s="28">
        <f t="shared" si="5"/>
        <v>749329.28</v>
      </c>
    </row>
    <row r="53" spans="1:8">
      <c r="A53" s="2" t="s">
        <v>286</v>
      </c>
      <c r="B53" s="29" t="s">
        <v>7</v>
      </c>
      <c r="C53" s="29" t="s">
        <v>28</v>
      </c>
      <c r="D53" s="29" t="s">
        <v>30</v>
      </c>
      <c r="E53" s="30" t="s">
        <v>31</v>
      </c>
      <c r="F53" s="31">
        <v>1000000</v>
      </c>
      <c r="G53" s="33">
        <v>-250670.72</v>
      </c>
      <c r="H53" s="31">
        <f>F53+G53</f>
        <v>749329.28</v>
      </c>
    </row>
    <row r="54" spans="1:8">
      <c r="A54" s="1" t="s">
        <v>287</v>
      </c>
      <c r="B54" s="25" t="s">
        <v>7</v>
      </c>
      <c r="C54" s="25" t="s">
        <v>32</v>
      </c>
      <c r="D54" s="25"/>
      <c r="E54" s="26"/>
      <c r="F54" s="28">
        <f>F55+F59+F68</f>
        <v>5499613</v>
      </c>
      <c r="G54" s="28">
        <f>G55+G59+G68</f>
        <v>14722480</v>
      </c>
      <c r="H54" s="28">
        <f>H55+H59+H68</f>
        <v>20222093</v>
      </c>
    </row>
    <row r="55" spans="1:8" ht="48">
      <c r="A55" s="1" t="s">
        <v>288</v>
      </c>
      <c r="B55" s="25" t="s">
        <v>7</v>
      </c>
      <c r="C55" s="25" t="s">
        <v>32</v>
      </c>
      <c r="D55" s="25" t="s">
        <v>33</v>
      </c>
      <c r="E55" s="26"/>
      <c r="F55" s="28">
        <f t="shared" ref="F55:H57" si="6">F56</f>
        <v>396000</v>
      </c>
      <c r="G55" s="28">
        <f t="shared" si="6"/>
        <v>0</v>
      </c>
      <c r="H55" s="28">
        <f t="shared" si="6"/>
        <v>396000</v>
      </c>
    </row>
    <row r="56" spans="1:8" ht="60">
      <c r="A56" s="1" t="s">
        <v>289</v>
      </c>
      <c r="B56" s="25" t="s">
        <v>7</v>
      </c>
      <c r="C56" s="25" t="s">
        <v>32</v>
      </c>
      <c r="D56" s="25" t="s">
        <v>34</v>
      </c>
      <c r="E56" s="26"/>
      <c r="F56" s="28">
        <f t="shared" si="6"/>
        <v>396000</v>
      </c>
      <c r="G56" s="28">
        <f t="shared" si="6"/>
        <v>0</v>
      </c>
      <c r="H56" s="28">
        <f t="shared" si="6"/>
        <v>396000</v>
      </c>
    </row>
    <row r="57" spans="1:8" ht="24">
      <c r="A57" s="1" t="s">
        <v>139</v>
      </c>
      <c r="B57" s="25" t="s">
        <v>7</v>
      </c>
      <c r="C57" s="25" t="s">
        <v>32</v>
      </c>
      <c r="D57" s="25" t="s">
        <v>34</v>
      </c>
      <c r="E57" s="26" t="s">
        <v>35</v>
      </c>
      <c r="F57" s="28">
        <f t="shared" si="6"/>
        <v>396000</v>
      </c>
      <c r="G57" s="28">
        <f t="shared" si="6"/>
        <v>0</v>
      </c>
      <c r="H57" s="28">
        <f t="shared" si="6"/>
        <v>396000</v>
      </c>
    </row>
    <row r="58" spans="1:8" ht="24">
      <c r="A58" s="2" t="s">
        <v>231</v>
      </c>
      <c r="B58" s="29" t="s">
        <v>7</v>
      </c>
      <c r="C58" s="29" t="s">
        <v>32</v>
      </c>
      <c r="D58" s="29" t="s">
        <v>34</v>
      </c>
      <c r="E58" s="30" t="s">
        <v>36</v>
      </c>
      <c r="F58" s="31">
        <v>396000</v>
      </c>
      <c r="G58" s="31"/>
      <c r="H58" s="31">
        <f>F58+G58</f>
        <v>396000</v>
      </c>
    </row>
    <row r="59" spans="1:8" ht="48">
      <c r="A59" s="1" t="s">
        <v>273</v>
      </c>
      <c r="B59" s="25" t="s">
        <v>7</v>
      </c>
      <c r="C59" s="25" t="s">
        <v>32</v>
      </c>
      <c r="D59" s="25" t="s">
        <v>37</v>
      </c>
      <c r="E59" s="26"/>
      <c r="F59" s="28">
        <f>F60+F65</f>
        <v>2456000</v>
      </c>
      <c r="G59" s="28">
        <f t="shared" ref="G59:H59" si="7">G60+G65</f>
        <v>14020500</v>
      </c>
      <c r="H59" s="28">
        <f t="shared" si="7"/>
        <v>16476500</v>
      </c>
    </row>
    <row r="60" spans="1:8" ht="48">
      <c r="A60" s="1" t="s">
        <v>271</v>
      </c>
      <c r="B60" s="25" t="s">
        <v>7</v>
      </c>
      <c r="C60" s="25" t="s">
        <v>32</v>
      </c>
      <c r="D60" s="25" t="s">
        <v>38</v>
      </c>
      <c r="E60" s="26"/>
      <c r="F60" s="28">
        <f>F61+F63</f>
        <v>2456000</v>
      </c>
      <c r="G60" s="28">
        <f>G61+G63</f>
        <v>0</v>
      </c>
      <c r="H60" s="28">
        <f>H61+H63</f>
        <v>2456000</v>
      </c>
    </row>
    <row r="61" spans="1:8" ht="24">
      <c r="A61" s="1" t="s">
        <v>136</v>
      </c>
      <c r="B61" s="25" t="s">
        <v>7</v>
      </c>
      <c r="C61" s="25" t="s">
        <v>32</v>
      </c>
      <c r="D61" s="25" t="s">
        <v>38</v>
      </c>
      <c r="E61" s="26" t="s">
        <v>15</v>
      </c>
      <c r="F61" s="28">
        <f>F62</f>
        <v>2150000</v>
      </c>
      <c r="G61" s="28">
        <f>G62</f>
        <v>0</v>
      </c>
      <c r="H61" s="28">
        <f>H62</f>
        <v>2150000</v>
      </c>
    </row>
    <row r="62" spans="1:8" ht="24">
      <c r="A62" s="2" t="s">
        <v>137</v>
      </c>
      <c r="B62" s="29" t="s">
        <v>7</v>
      </c>
      <c r="C62" s="29" t="s">
        <v>32</v>
      </c>
      <c r="D62" s="29" t="s">
        <v>38</v>
      </c>
      <c r="E62" s="30" t="s">
        <v>16</v>
      </c>
      <c r="F62" s="31">
        <v>2150000</v>
      </c>
      <c r="G62" s="31"/>
      <c r="H62" s="31">
        <f>F62+G62</f>
        <v>2150000</v>
      </c>
    </row>
    <row r="63" spans="1:8">
      <c r="A63" s="1" t="s">
        <v>138</v>
      </c>
      <c r="B63" s="25" t="s">
        <v>7</v>
      </c>
      <c r="C63" s="25" t="s">
        <v>32</v>
      </c>
      <c r="D63" s="25" t="s">
        <v>38</v>
      </c>
      <c r="E63" s="26" t="s">
        <v>17</v>
      </c>
      <c r="F63" s="28">
        <f>F64</f>
        <v>306000</v>
      </c>
      <c r="G63" s="28">
        <f>G64</f>
        <v>0</v>
      </c>
      <c r="H63" s="28">
        <f>H64</f>
        <v>306000</v>
      </c>
    </row>
    <row r="64" spans="1:8" ht="36">
      <c r="A64" s="2" t="s">
        <v>140</v>
      </c>
      <c r="B64" s="29" t="s">
        <v>7</v>
      </c>
      <c r="C64" s="29" t="s">
        <v>32</v>
      </c>
      <c r="D64" s="29" t="s">
        <v>38</v>
      </c>
      <c r="E64" s="30" t="s">
        <v>39</v>
      </c>
      <c r="F64" s="31">
        <v>306000</v>
      </c>
      <c r="G64" s="31"/>
      <c r="H64" s="31">
        <f>F64+G64</f>
        <v>306000</v>
      </c>
    </row>
    <row r="65" spans="1:8" ht="15.75" customHeight="1">
      <c r="A65" s="23" t="s">
        <v>214</v>
      </c>
      <c r="B65" s="25" t="s">
        <v>7</v>
      </c>
      <c r="C65" s="25" t="s">
        <v>32</v>
      </c>
      <c r="D65" s="34" t="s">
        <v>215</v>
      </c>
      <c r="E65" s="34"/>
      <c r="F65" s="35">
        <f>F66</f>
        <v>0</v>
      </c>
      <c r="G65" s="35">
        <f t="shared" ref="G65:H66" si="8">G66</f>
        <v>14020500</v>
      </c>
      <c r="H65" s="35">
        <f t="shared" si="8"/>
        <v>14020500</v>
      </c>
    </row>
    <row r="66" spans="1:8" ht="27" customHeight="1">
      <c r="A66" s="23" t="s">
        <v>148</v>
      </c>
      <c r="B66" s="25" t="s">
        <v>7</v>
      </c>
      <c r="C66" s="25" t="s">
        <v>32</v>
      </c>
      <c r="D66" s="34" t="s">
        <v>215</v>
      </c>
      <c r="E66" s="41" t="s">
        <v>59</v>
      </c>
      <c r="F66" s="42">
        <f>F67</f>
        <v>0</v>
      </c>
      <c r="G66" s="42">
        <f t="shared" si="8"/>
        <v>14020500</v>
      </c>
      <c r="H66" s="35">
        <f t="shared" si="8"/>
        <v>14020500</v>
      </c>
    </row>
    <row r="67" spans="1:8" ht="21.75" customHeight="1">
      <c r="A67" s="24" t="s">
        <v>149</v>
      </c>
      <c r="B67" s="29" t="s">
        <v>7</v>
      </c>
      <c r="C67" s="29" t="s">
        <v>32</v>
      </c>
      <c r="D67" s="36" t="s">
        <v>215</v>
      </c>
      <c r="E67" s="43" t="s">
        <v>216</v>
      </c>
      <c r="F67" s="44"/>
      <c r="G67" s="42">
        <v>14020500</v>
      </c>
      <c r="H67" s="42">
        <f>F67+G67</f>
        <v>14020500</v>
      </c>
    </row>
    <row r="68" spans="1:8">
      <c r="A68" s="1" t="s">
        <v>201</v>
      </c>
      <c r="B68" s="25" t="s">
        <v>7</v>
      </c>
      <c r="C68" s="25" t="s">
        <v>32</v>
      </c>
      <c r="D68" s="25" t="s">
        <v>40</v>
      </c>
      <c r="E68" s="26"/>
      <c r="F68" s="28">
        <f>F69+F72</f>
        <v>2647613</v>
      </c>
      <c r="G68" s="28">
        <f>G69+G72</f>
        <v>701980</v>
      </c>
      <c r="H68" s="28">
        <f>H69+H72</f>
        <v>3349593</v>
      </c>
    </row>
    <row r="69" spans="1:8" ht="36">
      <c r="A69" s="19" t="s">
        <v>141</v>
      </c>
      <c r="B69" s="37" t="s">
        <v>7</v>
      </c>
      <c r="C69" s="37" t="s">
        <v>32</v>
      </c>
      <c r="D69" s="37" t="s">
        <v>142</v>
      </c>
      <c r="E69" s="37"/>
      <c r="F69" s="28">
        <f t="shared" ref="F69:H70" si="9">F70</f>
        <v>0</v>
      </c>
      <c r="G69" s="28">
        <f t="shared" si="9"/>
        <v>374980</v>
      </c>
      <c r="H69" s="28">
        <f t="shared" si="9"/>
        <v>374980</v>
      </c>
    </row>
    <row r="70" spans="1:8" ht="60">
      <c r="A70" s="19" t="s">
        <v>134</v>
      </c>
      <c r="B70" s="37" t="s">
        <v>7</v>
      </c>
      <c r="C70" s="37" t="s">
        <v>32</v>
      </c>
      <c r="D70" s="37" t="s">
        <v>142</v>
      </c>
      <c r="E70" s="37" t="s">
        <v>12</v>
      </c>
      <c r="F70" s="28">
        <f t="shared" si="9"/>
        <v>0</v>
      </c>
      <c r="G70" s="28">
        <f t="shared" si="9"/>
        <v>374980</v>
      </c>
      <c r="H70" s="28">
        <f t="shared" si="9"/>
        <v>374980</v>
      </c>
    </row>
    <row r="71" spans="1:8" ht="24">
      <c r="A71" s="19" t="s">
        <v>135</v>
      </c>
      <c r="B71" s="37" t="s">
        <v>7</v>
      </c>
      <c r="C71" s="37" t="s">
        <v>32</v>
      </c>
      <c r="D71" s="37" t="s">
        <v>142</v>
      </c>
      <c r="E71" s="37" t="s">
        <v>13</v>
      </c>
      <c r="F71" s="28"/>
      <c r="G71" s="38">
        <v>374980</v>
      </c>
      <c r="H71" s="31">
        <f>F71+G71</f>
        <v>374980</v>
      </c>
    </row>
    <row r="72" spans="1:8">
      <c r="A72" s="1" t="s">
        <v>201</v>
      </c>
      <c r="B72" s="25" t="s">
        <v>7</v>
      </c>
      <c r="C72" s="25" t="s">
        <v>32</v>
      </c>
      <c r="D72" s="25" t="s">
        <v>41</v>
      </c>
      <c r="E72" s="26"/>
      <c r="F72" s="28">
        <f>F73+F75</f>
        <v>2647613</v>
      </c>
      <c r="G72" s="28">
        <f>G73+G75</f>
        <v>327000</v>
      </c>
      <c r="H72" s="28">
        <f>H73+H75</f>
        <v>2974613</v>
      </c>
    </row>
    <row r="73" spans="1:8" ht="24">
      <c r="A73" s="1" t="s">
        <v>136</v>
      </c>
      <c r="B73" s="25" t="s">
        <v>7</v>
      </c>
      <c r="C73" s="25" t="s">
        <v>32</v>
      </c>
      <c r="D73" s="25" t="s">
        <v>41</v>
      </c>
      <c r="E73" s="26" t="s">
        <v>15</v>
      </c>
      <c r="F73" s="28">
        <f>F74</f>
        <v>928700</v>
      </c>
      <c r="G73" s="28">
        <f>G74</f>
        <v>14496</v>
      </c>
      <c r="H73" s="28">
        <f>H74</f>
        <v>943196</v>
      </c>
    </row>
    <row r="74" spans="1:8" ht="24">
      <c r="A74" s="2" t="s">
        <v>137</v>
      </c>
      <c r="B74" s="29" t="s">
        <v>7</v>
      </c>
      <c r="C74" s="29" t="s">
        <v>32</v>
      </c>
      <c r="D74" s="29" t="s">
        <v>41</v>
      </c>
      <c r="E74" s="30" t="s">
        <v>16</v>
      </c>
      <c r="F74" s="31">
        <v>928700</v>
      </c>
      <c r="G74" s="31">
        <v>14496</v>
      </c>
      <c r="H74" s="31">
        <f>F74+G74</f>
        <v>943196</v>
      </c>
    </row>
    <row r="75" spans="1:8">
      <c r="A75" s="1" t="s">
        <v>138</v>
      </c>
      <c r="B75" s="25" t="s">
        <v>7</v>
      </c>
      <c r="C75" s="25" t="s">
        <v>32</v>
      </c>
      <c r="D75" s="25" t="s">
        <v>41</v>
      </c>
      <c r="E75" s="26" t="s">
        <v>17</v>
      </c>
      <c r="F75" s="28">
        <f>F76+F77+F78</f>
        <v>1718913</v>
      </c>
      <c r="G75" s="28">
        <f>G76+G77+G78</f>
        <v>312504</v>
      </c>
      <c r="H75" s="28">
        <f>H76+H77+H78</f>
        <v>2031417</v>
      </c>
    </row>
    <row r="76" spans="1:8" ht="36">
      <c r="A76" s="2" t="s">
        <v>140</v>
      </c>
      <c r="B76" s="29" t="s">
        <v>7</v>
      </c>
      <c r="C76" s="29" t="s">
        <v>32</v>
      </c>
      <c r="D76" s="29" t="s">
        <v>41</v>
      </c>
      <c r="E76" s="30" t="s">
        <v>39</v>
      </c>
      <c r="F76" s="31">
        <v>796000</v>
      </c>
      <c r="G76" s="31"/>
      <c r="H76" s="31">
        <f>F76+G76</f>
        <v>796000</v>
      </c>
    </row>
    <row r="77" spans="1:8">
      <c r="A77" s="2" t="s">
        <v>280</v>
      </c>
      <c r="B77" s="29" t="s">
        <v>7</v>
      </c>
      <c r="C77" s="29" t="s">
        <v>32</v>
      </c>
      <c r="D77" s="29" t="s">
        <v>41</v>
      </c>
      <c r="E77" s="30" t="s">
        <v>42</v>
      </c>
      <c r="F77" s="31">
        <v>762913</v>
      </c>
      <c r="G77" s="31"/>
      <c r="H77" s="31">
        <f>F77+G77</f>
        <v>762913</v>
      </c>
    </row>
    <row r="78" spans="1:8">
      <c r="A78" s="2" t="s">
        <v>191</v>
      </c>
      <c r="B78" s="29" t="s">
        <v>7</v>
      </c>
      <c r="C78" s="29" t="s">
        <v>32</v>
      </c>
      <c r="D78" s="29" t="s">
        <v>41</v>
      </c>
      <c r="E78" s="30" t="s">
        <v>18</v>
      </c>
      <c r="F78" s="31">
        <v>160000</v>
      </c>
      <c r="G78" s="31">
        <v>312504</v>
      </c>
      <c r="H78" s="31">
        <f>F78+G78</f>
        <v>472504</v>
      </c>
    </row>
    <row r="79" spans="1:8" ht="24">
      <c r="A79" s="1" t="s">
        <v>279</v>
      </c>
      <c r="B79" s="25" t="s">
        <v>7</v>
      </c>
      <c r="C79" s="25" t="s">
        <v>43</v>
      </c>
      <c r="D79" s="25"/>
      <c r="E79" s="26"/>
      <c r="F79" s="28">
        <f t="shared" ref="F79:H83" si="10">F80</f>
        <v>100000</v>
      </c>
      <c r="G79" s="28">
        <f t="shared" si="10"/>
        <v>0</v>
      </c>
      <c r="H79" s="28">
        <f t="shared" si="10"/>
        <v>100000</v>
      </c>
    </row>
    <row r="80" spans="1:8" ht="36">
      <c r="A80" s="1" t="s">
        <v>278</v>
      </c>
      <c r="B80" s="25" t="s">
        <v>7</v>
      </c>
      <c r="C80" s="25" t="s">
        <v>44</v>
      </c>
      <c r="D80" s="25"/>
      <c r="E80" s="26"/>
      <c r="F80" s="28">
        <f t="shared" si="10"/>
        <v>100000</v>
      </c>
      <c r="G80" s="28">
        <f t="shared" si="10"/>
        <v>0</v>
      </c>
      <c r="H80" s="28">
        <f t="shared" si="10"/>
        <v>100000</v>
      </c>
    </row>
    <row r="81" spans="1:8" ht="36">
      <c r="A81" s="1" t="s">
        <v>277</v>
      </c>
      <c r="B81" s="25" t="s">
        <v>7</v>
      </c>
      <c r="C81" s="25" t="s">
        <v>44</v>
      </c>
      <c r="D81" s="25" t="s">
        <v>45</v>
      </c>
      <c r="E81" s="26"/>
      <c r="F81" s="28">
        <f t="shared" si="10"/>
        <v>100000</v>
      </c>
      <c r="G81" s="28">
        <f t="shared" si="10"/>
        <v>0</v>
      </c>
      <c r="H81" s="28">
        <f t="shared" si="10"/>
        <v>100000</v>
      </c>
    </row>
    <row r="82" spans="1:8" ht="48">
      <c r="A82" s="1" t="s">
        <v>276</v>
      </c>
      <c r="B82" s="25" t="s">
        <v>7</v>
      </c>
      <c r="C82" s="25" t="s">
        <v>44</v>
      </c>
      <c r="D82" s="25" t="s">
        <v>46</v>
      </c>
      <c r="E82" s="26"/>
      <c r="F82" s="28">
        <f t="shared" si="10"/>
        <v>100000</v>
      </c>
      <c r="G82" s="28">
        <f t="shared" si="10"/>
        <v>0</v>
      </c>
      <c r="H82" s="28">
        <f t="shared" si="10"/>
        <v>100000</v>
      </c>
    </row>
    <row r="83" spans="1:8" ht="24">
      <c r="A83" s="1" t="s">
        <v>136</v>
      </c>
      <c r="B83" s="25" t="s">
        <v>7</v>
      </c>
      <c r="C83" s="25" t="s">
        <v>44</v>
      </c>
      <c r="D83" s="25" t="s">
        <v>46</v>
      </c>
      <c r="E83" s="26" t="s">
        <v>15</v>
      </c>
      <c r="F83" s="28">
        <f t="shared" si="10"/>
        <v>100000</v>
      </c>
      <c r="G83" s="28">
        <f t="shared" si="10"/>
        <v>0</v>
      </c>
      <c r="H83" s="28">
        <f t="shared" si="10"/>
        <v>100000</v>
      </c>
    </row>
    <row r="84" spans="1:8" ht="24">
      <c r="A84" s="2" t="s">
        <v>137</v>
      </c>
      <c r="B84" s="29" t="s">
        <v>7</v>
      </c>
      <c r="C84" s="29" t="s">
        <v>44</v>
      </c>
      <c r="D84" s="29" t="s">
        <v>46</v>
      </c>
      <c r="E84" s="30" t="s">
        <v>16</v>
      </c>
      <c r="F84" s="31">
        <v>100000</v>
      </c>
      <c r="G84" s="31"/>
      <c r="H84" s="31">
        <f>F84+G84</f>
        <v>100000</v>
      </c>
    </row>
    <row r="85" spans="1:8">
      <c r="A85" s="1" t="s">
        <v>275</v>
      </c>
      <c r="B85" s="25" t="s">
        <v>7</v>
      </c>
      <c r="C85" s="25" t="s">
        <v>47</v>
      </c>
      <c r="D85" s="25"/>
      <c r="E85" s="26"/>
      <c r="F85" s="28">
        <f>F86+F96</f>
        <v>20578790.949999999</v>
      </c>
      <c r="G85" s="28">
        <f>G86+G96</f>
        <v>16821320</v>
      </c>
      <c r="H85" s="28">
        <f>H86+H96</f>
        <v>37400110.950000003</v>
      </c>
    </row>
    <row r="86" spans="1:8">
      <c r="A86" s="1" t="s">
        <v>274</v>
      </c>
      <c r="B86" s="25" t="s">
        <v>7</v>
      </c>
      <c r="C86" s="25" t="s">
        <v>48</v>
      </c>
      <c r="D86" s="25"/>
      <c r="E86" s="26"/>
      <c r="F86" s="28">
        <f>F87</f>
        <v>19878790.949999999</v>
      </c>
      <c r="G86" s="28">
        <f>G87</f>
        <v>10421320</v>
      </c>
      <c r="H86" s="28">
        <f>H87</f>
        <v>30300110.949999999</v>
      </c>
    </row>
    <row r="87" spans="1:8" ht="48">
      <c r="A87" s="1" t="s">
        <v>206</v>
      </c>
      <c r="B87" s="25" t="s">
        <v>7</v>
      </c>
      <c r="C87" s="25" t="s">
        <v>48</v>
      </c>
      <c r="D87" s="25" t="s">
        <v>49</v>
      </c>
      <c r="E87" s="26"/>
      <c r="F87" s="28">
        <f>F88+F93</f>
        <v>19878790.949999999</v>
      </c>
      <c r="G87" s="28">
        <f>G88+G93</f>
        <v>10421320</v>
      </c>
      <c r="H87" s="28">
        <f>H88+H93</f>
        <v>30300110.949999999</v>
      </c>
    </row>
    <row r="88" spans="1:8" ht="48">
      <c r="A88" s="1" t="s">
        <v>205</v>
      </c>
      <c r="B88" s="25" t="s">
        <v>7</v>
      </c>
      <c r="C88" s="25" t="s">
        <v>48</v>
      </c>
      <c r="D88" s="25" t="s">
        <v>50</v>
      </c>
      <c r="E88" s="26"/>
      <c r="F88" s="28">
        <f>F89+F91</f>
        <v>19878790.949999999</v>
      </c>
      <c r="G88" s="28">
        <f>G89+G91</f>
        <v>3700000</v>
      </c>
      <c r="H88" s="28">
        <f>H89+H91</f>
        <v>23578790.949999999</v>
      </c>
    </row>
    <row r="89" spans="1:8" ht="24">
      <c r="A89" s="1" t="s">
        <v>136</v>
      </c>
      <c r="B89" s="25" t="s">
        <v>7</v>
      </c>
      <c r="C89" s="25" t="s">
        <v>48</v>
      </c>
      <c r="D89" s="25" t="s">
        <v>50</v>
      </c>
      <c r="E89" s="26" t="s">
        <v>15</v>
      </c>
      <c r="F89" s="28">
        <f>F90</f>
        <v>16178790.949999999</v>
      </c>
      <c r="G89" s="28">
        <f>G90</f>
        <v>3700000</v>
      </c>
      <c r="H89" s="28">
        <f>H90</f>
        <v>19878790.949999999</v>
      </c>
    </row>
    <row r="90" spans="1:8" ht="24">
      <c r="A90" s="2" t="s">
        <v>137</v>
      </c>
      <c r="B90" s="29" t="s">
        <v>7</v>
      </c>
      <c r="C90" s="29" t="s">
        <v>48</v>
      </c>
      <c r="D90" s="29" t="s">
        <v>50</v>
      </c>
      <c r="E90" s="30" t="s">
        <v>16</v>
      </c>
      <c r="F90" s="31">
        <v>16178790.949999999</v>
      </c>
      <c r="G90" s="31">
        <f>3000000+700000</f>
        <v>3700000</v>
      </c>
      <c r="H90" s="31">
        <f>F90+G90</f>
        <v>19878790.949999999</v>
      </c>
    </row>
    <row r="91" spans="1:8">
      <c r="A91" s="1" t="s">
        <v>138</v>
      </c>
      <c r="B91" s="25" t="s">
        <v>7</v>
      </c>
      <c r="C91" s="25" t="s">
        <v>48</v>
      </c>
      <c r="D91" s="25" t="s">
        <v>50</v>
      </c>
      <c r="E91" s="26" t="s">
        <v>17</v>
      </c>
      <c r="F91" s="28">
        <f>F92</f>
        <v>3700000</v>
      </c>
      <c r="G91" s="28">
        <f>G92</f>
        <v>0</v>
      </c>
      <c r="H91" s="28">
        <f>H92</f>
        <v>3700000</v>
      </c>
    </row>
    <row r="92" spans="1:8" ht="36">
      <c r="A92" s="2" t="s">
        <v>140</v>
      </c>
      <c r="B92" s="29" t="s">
        <v>7</v>
      </c>
      <c r="C92" s="29" t="s">
        <v>48</v>
      </c>
      <c r="D92" s="29" t="s">
        <v>50</v>
      </c>
      <c r="E92" s="30" t="s">
        <v>39</v>
      </c>
      <c r="F92" s="31">
        <v>3700000</v>
      </c>
      <c r="G92" s="31"/>
      <c r="H92" s="31">
        <f>F92+G92</f>
        <v>3700000</v>
      </c>
    </row>
    <row r="93" spans="1:8" ht="36">
      <c r="A93" s="20" t="s">
        <v>143</v>
      </c>
      <c r="B93" s="39" t="s">
        <v>7</v>
      </c>
      <c r="C93" s="39" t="s">
        <v>48</v>
      </c>
      <c r="D93" s="39" t="s">
        <v>144</v>
      </c>
      <c r="E93" s="39"/>
      <c r="F93" s="27">
        <f t="shared" ref="F93:H94" si="11">F94</f>
        <v>0</v>
      </c>
      <c r="G93" s="27">
        <f t="shared" si="11"/>
        <v>6721320</v>
      </c>
      <c r="H93" s="27">
        <f t="shared" si="11"/>
        <v>6721320</v>
      </c>
    </row>
    <row r="94" spans="1:8" ht="24">
      <c r="A94" s="20" t="s">
        <v>136</v>
      </c>
      <c r="B94" s="39" t="s">
        <v>7</v>
      </c>
      <c r="C94" s="39" t="s">
        <v>48</v>
      </c>
      <c r="D94" s="39" t="s">
        <v>144</v>
      </c>
      <c r="E94" s="39" t="s">
        <v>15</v>
      </c>
      <c r="F94" s="27">
        <f t="shared" si="11"/>
        <v>0</v>
      </c>
      <c r="G94" s="27">
        <f t="shared" si="11"/>
        <v>6721320</v>
      </c>
      <c r="H94" s="27">
        <f t="shared" si="11"/>
        <v>6721320</v>
      </c>
    </row>
    <row r="95" spans="1:8" ht="24">
      <c r="A95" s="19" t="s">
        <v>137</v>
      </c>
      <c r="B95" s="37" t="s">
        <v>7</v>
      </c>
      <c r="C95" s="37" t="s">
        <v>48</v>
      </c>
      <c r="D95" s="37" t="s">
        <v>144</v>
      </c>
      <c r="E95" s="37" t="s">
        <v>16</v>
      </c>
      <c r="F95" s="31"/>
      <c r="G95" s="31">
        <v>6721320</v>
      </c>
      <c r="H95" s="31">
        <f>F95+G95</f>
        <v>6721320</v>
      </c>
    </row>
    <row r="96" spans="1:8">
      <c r="A96" s="1" t="s">
        <v>272</v>
      </c>
      <c r="B96" s="25" t="s">
        <v>7</v>
      </c>
      <c r="C96" s="25" t="s">
        <v>51</v>
      </c>
      <c r="D96" s="25"/>
      <c r="E96" s="26"/>
      <c r="F96" s="28">
        <f>F97+F101+F105</f>
        <v>700000</v>
      </c>
      <c r="G96" s="28">
        <f>G97+G101+G105</f>
        <v>6400000</v>
      </c>
      <c r="H96" s="28">
        <f>H97+H101+H105</f>
        <v>7100000</v>
      </c>
    </row>
    <row r="97" spans="1:8" ht="48">
      <c r="A97" s="1" t="s">
        <v>273</v>
      </c>
      <c r="B97" s="25" t="s">
        <v>7</v>
      </c>
      <c r="C97" s="25" t="s">
        <v>51</v>
      </c>
      <c r="D97" s="25" t="s">
        <v>37</v>
      </c>
      <c r="E97" s="26"/>
      <c r="F97" s="28">
        <f t="shared" ref="F97:H99" si="12">F98</f>
        <v>300000</v>
      </c>
      <c r="G97" s="28">
        <f t="shared" si="12"/>
        <v>0</v>
      </c>
      <c r="H97" s="28">
        <f t="shared" si="12"/>
        <v>300000</v>
      </c>
    </row>
    <row r="98" spans="1:8" ht="48">
      <c r="A98" s="1" t="s">
        <v>271</v>
      </c>
      <c r="B98" s="25" t="s">
        <v>7</v>
      </c>
      <c r="C98" s="25" t="s">
        <v>51</v>
      </c>
      <c r="D98" s="25" t="s">
        <v>38</v>
      </c>
      <c r="E98" s="26"/>
      <c r="F98" s="28">
        <f t="shared" si="12"/>
        <v>300000</v>
      </c>
      <c r="G98" s="28">
        <f t="shared" si="12"/>
        <v>0</v>
      </c>
      <c r="H98" s="28">
        <f t="shared" si="12"/>
        <v>300000</v>
      </c>
    </row>
    <row r="99" spans="1:8" ht="24">
      <c r="A99" s="1" t="s">
        <v>136</v>
      </c>
      <c r="B99" s="25" t="s">
        <v>7</v>
      </c>
      <c r="C99" s="25" t="s">
        <v>51</v>
      </c>
      <c r="D99" s="25" t="s">
        <v>38</v>
      </c>
      <c r="E99" s="26" t="s">
        <v>15</v>
      </c>
      <c r="F99" s="28">
        <f t="shared" si="12"/>
        <v>300000</v>
      </c>
      <c r="G99" s="28">
        <f t="shared" si="12"/>
        <v>0</v>
      </c>
      <c r="H99" s="28">
        <f t="shared" si="12"/>
        <v>300000</v>
      </c>
    </row>
    <row r="100" spans="1:8" ht="24">
      <c r="A100" s="2" t="s">
        <v>137</v>
      </c>
      <c r="B100" s="29" t="s">
        <v>7</v>
      </c>
      <c r="C100" s="29" t="s">
        <v>51</v>
      </c>
      <c r="D100" s="29" t="s">
        <v>38</v>
      </c>
      <c r="E100" s="30" t="s">
        <v>16</v>
      </c>
      <c r="F100" s="31">
        <v>300000</v>
      </c>
      <c r="G100" s="31"/>
      <c r="H100" s="31">
        <f>F100+G100</f>
        <v>300000</v>
      </c>
    </row>
    <row r="101" spans="1:8" ht="48">
      <c r="A101" s="1" t="s">
        <v>270</v>
      </c>
      <c r="B101" s="25" t="s">
        <v>7</v>
      </c>
      <c r="C101" s="25" t="s">
        <v>51</v>
      </c>
      <c r="D101" s="25" t="s">
        <v>52</v>
      </c>
      <c r="E101" s="26"/>
      <c r="F101" s="28">
        <f t="shared" ref="F101:H103" si="13">F102</f>
        <v>300000</v>
      </c>
      <c r="G101" s="28">
        <f t="shared" si="13"/>
        <v>0</v>
      </c>
      <c r="H101" s="28">
        <f t="shared" si="13"/>
        <v>300000</v>
      </c>
    </row>
    <row r="102" spans="1:8" ht="48">
      <c r="A102" s="1" t="s">
        <v>269</v>
      </c>
      <c r="B102" s="25" t="s">
        <v>7</v>
      </c>
      <c r="C102" s="25" t="s">
        <v>51</v>
      </c>
      <c r="D102" s="25" t="s">
        <v>53</v>
      </c>
      <c r="E102" s="26"/>
      <c r="F102" s="28">
        <f t="shared" si="13"/>
        <v>300000</v>
      </c>
      <c r="G102" s="28">
        <f t="shared" si="13"/>
        <v>0</v>
      </c>
      <c r="H102" s="28">
        <f t="shared" si="13"/>
        <v>300000</v>
      </c>
    </row>
    <row r="103" spans="1:8" ht="24">
      <c r="A103" s="1" t="s">
        <v>136</v>
      </c>
      <c r="B103" s="25" t="s">
        <v>7</v>
      </c>
      <c r="C103" s="25" t="s">
        <v>51</v>
      </c>
      <c r="D103" s="25" t="s">
        <v>53</v>
      </c>
      <c r="E103" s="26" t="s">
        <v>15</v>
      </c>
      <c r="F103" s="28">
        <f t="shared" si="13"/>
        <v>300000</v>
      </c>
      <c r="G103" s="28">
        <f t="shared" si="13"/>
        <v>0</v>
      </c>
      <c r="H103" s="28">
        <f t="shared" si="13"/>
        <v>300000</v>
      </c>
    </row>
    <row r="104" spans="1:8" ht="24">
      <c r="A104" s="2" t="s">
        <v>137</v>
      </c>
      <c r="B104" s="29" t="s">
        <v>7</v>
      </c>
      <c r="C104" s="29" t="s">
        <v>51</v>
      </c>
      <c r="D104" s="29" t="s">
        <v>53</v>
      </c>
      <c r="E104" s="30" t="s">
        <v>16</v>
      </c>
      <c r="F104" s="31">
        <v>300000</v>
      </c>
      <c r="G104" s="31"/>
      <c r="H104" s="31">
        <f>F104+G104</f>
        <v>300000</v>
      </c>
    </row>
    <row r="105" spans="1:8" ht="36">
      <c r="A105" s="1" t="s">
        <v>267</v>
      </c>
      <c r="B105" s="25" t="s">
        <v>7</v>
      </c>
      <c r="C105" s="25" t="s">
        <v>51</v>
      </c>
      <c r="D105" s="25" t="s">
        <v>54</v>
      </c>
      <c r="E105" s="26"/>
      <c r="F105" s="28">
        <f>F106+F109</f>
        <v>100000</v>
      </c>
      <c r="G105" s="28">
        <f>G106+G109</f>
        <v>6400000</v>
      </c>
      <c r="H105" s="28">
        <f>H106+H109</f>
        <v>6500000</v>
      </c>
    </row>
    <row r="106" spans="1:8">
      <c r="A106" s="1" t="s">
        <v>268</v>
      </c>
      <c r="B106" s="25" t="s">
        <v>7</v>
      </c>
      <c r="C106" s="25" t="s">
        <v>51</v>
      </c>
      <c r="D106" s="25" t="s">
        <v>55</v>
      </c>
      <c r="E106" s="26"/>
      <c r="F106" s="28">
        <f t="shared" ref="F106:H107" si="14">F107</f>
        <v>100000</v>
      </c>
      <c r="G106" s="28">
        <f t="shared" si="14"/>
        <v>0</v>
      </c>
      <c r="H106" s="28">
        <f t="shared" si="14"/>
        <v>100000</v>
      </c>
    </row>
    <row r="107" spans="1:8" ht="24">
      <c r="A107" s="1" t="s">
        <v>136</v>
      </c>
      <c r="B107" s="25" t="s">
        <v>7</v>
      </c>
      <c r="C107" s="25" t="s">
        <v>51</v>
      </c>
      <c r="D107" s="25" t="s">
        <v>55</v>
      </c>
      <c r="E107" s="26" t="s">
        <v>15</v>
      </c>
      <c r="F107" s="28">
        <f t="shared" si="14"/>
        <v>100000</v>
      </c>
      <c r="G107" s="28">
        <f t="shared" si="14"/>
        <v>0</v>
      </c>
      <c r="H107" s="28">
        <f t="shared" si="14"/>
        <v>100000</v>
      </c>
    </row>
    <row r="108" spans="1:8" ht="24">
      <c r="A108" s="2" t="s">
        <v>137</v>
      </c>
      <c r="B108" s="29" t="s">
        <v>7</v>
      </c>
      <c r="C108" s="29" t="s">
        <v>51</v>
      </c>
      <c r="D108" s="29" t="s">
        <v>55</v>
      </c>
      <c r="E108" s="30" t="s">
        <v>16</v>
      </c>
      <c r="F108" s="31">
        <v>100000</v>
      </c>
      <c r="G108" s="31"/>
      <c r="H108" s="31">
        <f>F108+G108</f>
        <v>100000</v>
      </c>
    </row>
    <row r="109" spans="1:8" ht="48">
      <c r="A109" s="20" t="s">
        <v>145</v>
      </c>
      <c r="B109" s="39" t="s">
        <v>7</v>
      </c>
      <c r="C109" s="39" t="s">
        <v>51</v>
      </c>
      <c r="D109" s="39" t="s">
        <v>146</v>
      </c>
      <c r="E109" s="39"/>
      <c r="F109" s="27">
        <f>F110+F112</f>
        <v>0</v>
      </c>
      <c r="G109" s="27">
        <f>G110+G112</f>
        <v>6400000</v>
      </c>
      <c r="H109" s="27">
        <f>H110+H112</f>
        <v>6400000</v>
      </c>
    </row>
    <row r="110" spans="1:8" ht="24">
      <c r="A110" s="20" t="s">
        <v>139</v>
      </c>
      <c r="B110" s="39" t="s">
        <v>7</v>
      </c>
      <c r="C110" s="39" t="s">
        <v>51</v>
      </c>
      <c r="D110" s="39" t="s">
        <v>146</v>
      </c>
      <c r="E110" s="39" t="s">
        <v>35</v>
      </c>
      <c r="F110" s="27">
        <f>F111</f>
        <v>0</v>
      </c>
      <c r="G110" s="27">
        <f>G111</f>
        <v>6300000</v>
      </c>
      <c r="H110" s="27">
        <f>H111</f>
        <v>6300000</v>
      </c>
    </row>
    <row r="111" spans="1:8">
      <c r="A111" s="19" t="s">
        <v>147</v>
      </c>
      <c r="B111" s="37" t="s">
        <v>7</v>
      </c>
      <c r="C111" s="37" t="s">
        <v>51</v>
      </c>
      <c r="D111" s="37" t="s">
        <v>146</v>
      </c>
      <c r="E111" s="37" t="s">
        <v>88</v>
      </c>
      <c r="F111" s="31"/>
      <c r="G111" s="31">
        <v>6300000</v>
      </c>
      <c r="H111" s="31">
        <f>F111+G111</f>
        <v>6300000</v>
      </c>
    </row>
    <row r="112" spans="1:8">
      <c r="A112" s="20" t="s">
        <v>138</v>
      </c>
      <c r="B112" s="39" t="s">
        <v>7</v>
      </c>
      <c r="C112" s="39" t="s">
        <v>51</v>
      </c>
      <c r="D112" s="39" t="s">
        <v>146</v>
      </c>
      <c r="E112" s="39" t="s">
        <v>17</v>
      </c>
      <c r="F112" s="27">
        <f>F113</f>
        <v>0</v>
      </c>
      <c r="G112" s="27">
        <f>G113</f>
        <v>100000</v>
      </c>
      <c r="H112" s="27">
        <f>H113</f>
        <v>100000</v>
      </c>
    </row>
    <row r="113" spans="1:9" ht="44.25" customHeight="1">
      <c r="A113" s="19" t="s">
        <v>140</v>
      </c>
      <c r="B113" s="37" t="s">
        <v>7</v>
      </c>
      <c r="C113" s="37" t="s">
        <v>51</v>
      </c>
      <c r="D113" s="37" t="s">
        <v>146</v>
      </c>
      <c r="E113" s="37" t="s">
        <v>39</v>
      </c>
      <c r="F113" s="31"/>
      <c r="G113" s="31">
        <v>100000</v>
      </c>
      <c r="H113" s="31">
        <f>F113+G113</f>
        <v>100000</v>
      </c>
    </row>
    <row r="114" spans="1:9">
      <c r="A114" s="1" t="s">
        <v>207</v>
      </c>
      <c r="B114" s="25" t="s">
        <v>7</v>
      </c>
      <c r="C114" s="25" t="s">
        <v>56</v>
      </c>
      <c r="D114" s="25"/>
      <c r="E114" s="26"/>
      <c r="F114" s="28">
        <f>F115+F156+F178</f>
        <v>396314744.31999999</v>
      </c>
      <c r="G114" s="28">
        <f>G115+G156+G178</f>
        <v>109427339.69</v>
      </c>
      <c r="H114" s="28">
        <f>H115+H156+H178</f>
        <v>505742084.00999999</v>
      </c>
    </row>
    <row r="115" spans="1:9">
      <c r="A115" s="1" t="s">
        <v>208</v>
      </c>
      <c r="B115" s="25" t="s">
        <v>7</v>
      </c>
      <c r="C115" s="25" t="s">
        <v>57</v>
      </c>
      <c r="D115" s="25"/>
      <c r="E115" s="26"/>
      <c r="F115" s="40">
        <f>F117+F120+F139+F152</f>
        <v>350406186.80000001</v>
      </c>
      <c r="G115" s="28">
        <f>G116+G120++G139+G152</f>
        <v>54819279.030000001</v>
      </c>
      <c r="H115" s="28">
        <f>H116+H120+H139+H152</f>
        <v>405225465.83000004</v>
      </c>
    </row>
    <row r="116" spans="1:9" ht="48">
      <c r="A116" s="1" t="s">
        <v>206</v>
      </c>
      <c r="B116" s="25" t="s">
        <v>7</v>
      </c>
      <c r="C116" s="25" t="s">
        <v>57</v>
      </c>
      <c r="D116" s="25" t="s">
        <v>49</v>
      </c>
      <c r="E116" s="26"/>
      <c r="F116" s="32">
        <f>F117+F120</f>
        <v>343081027.56999999</v>
      </c>
      <c r="G116" s="28">
        <f t="shared" ref="F116:H118" si="15">G117</f>
        <v>-3000000</v>
      </c>
      <c r="H116" s="28">
        <f t="shared" si="15"/>
        <v>0</v>
      </c>
      <c r="I116" s="6"/>
    </row>
    <row r="117" spans="1:9" ht="48">
      <c r="A117" s="1" t="s">
        <v>205</v>
      </c>
      <c r="B117" s="25" t="s">
        <v>7</v>
      </c>
      <c r="C117" s="25" t="s">
        <v>57</v>
      </c>
      <c r="D117" s="25" t="s">
        <v>50</v>
      </c>
      <c r="E117" s="26"/>
      <c r="F117" s="28">
        <f t="shared" si="15"/>
        <v>3000000</v>
      </c>
      <c r="G117" s="28">
        <f t="shared" si="15"/>
        <v>-3000000</v>
      </c>
      <c r="H117" s="28">
        <f t="shared" si="15"/>
        <v>0</v>
      </c>
    </row>
    <row r="118" spans="1:9" ht="24">
      <c r="A118" s="1" t="s">
        <v>136</v>
      </c>
      <c r="B118" s="25" t="s">
        <v>7</v>
      </c>
      <c r="C118" s="25" t="s">
        <v>57</v>
      </c>
      <c r="D118" s="25" t="s">
        <v>50</v>
      </c>
      <c r="E118" s="26" t="s">
        <v>15</v>
      </c>
      <c r="F118" s="28">
        <f t="shared" si="15"/>
        <v>3000000</v>
      </c>
      <c r="G118" s="28">
        <f t="shared" si="15"/>
        <v>-3000000</v>
      </c>
      <c r="H118" s="28">
        <f t="shared" si="15"/>
        <v>0</v>
      </c>
    </row>
    <row r="119" spans="1:9" ht="24">
      <c r="A119" s="2" t="s">
        <v>137</v>
      </c>
      <c r="B119" s="29" t="s">
        <v>7</v>
      </c>
      <c r="C119" s="29" t="s">
        <v>57</v>
      </c>
      <c r="D119" s="29" t="s">
        <v>50</v>
      </c>
      <c r="E119" s="30" t="s">
        <v>16</v>
      </c>
      <c r="F119" s="31">
        <v>3000000</v>
      </c>
      <c r="G119" s="31">
        <v>-3000000</v>
      </c>
      <c r="H119" s="31">
        <f>F119+G119</f>
        <v>0</v>
      </c>
    </row>
    <row r="120" spans="1:9" ht="36">
      <c r="A120" s="1" t="s">
        <v>209</v>
      </c>
      <c r="B120" s="25" t="s">
        <v>7</v>
      </c>
      <c r="C120" s="25" t="s">
        <v>57</v>
      </c>
      <c r="D120" s="25" t="s">
        <v>130</v>
      </c>
      <c r="E120" s="26"/>
      <c r="F120" s="28">
        <f>F121+F124+F127+F130+F133+F136</f>
        <v>340081027.56999999</v>
      </c>
      <c r="G120" s="28">
        <f>G121+G124+G127+G130+G133+G136</f>
        <v>57057532.350000001</v>
      </c>
      <c r="H120" s="28">
        <f>H121+H124+H127+H130+H133+H136</f>
        <v>397138559.92000002</v>
      </c>
    </row>
    <row r="121" spans="1:9" ht="48">
      <c r="A121" s="1" t="s">
        <v>210</v>
      </c>
      <c r="B121" s="25" t="s">
        <v>7</v>
      </c>
      <c r="C121" s="25" t="s">
        <v>57</v>
      </c>
      <c r="D121" s="25" t="s">
        <v>58</v>
      </c>
      <c r="E121" s="26"/>
      <c r="F121" s="27">
        <f t="shared" ref="F121:H122" si="16">F122</f>
        <v>91445974.620000005</v>
      </c>
      <c r="G121" s="27">
        <f t="shared" si="16"/>
        <v>0</v>
      </c>
      <c r="H121" s="27">
        <f t="shared" si="16"/>
        <v>91445974.620000005</v>
      </c>
    </row>
    <row r="122" spans="1:9" ht="24">
      <c r="A122" s="1" t="s">
        <v>148</v>
      </c>
      <c r="B122" s="25" t="s">
        <v>7</v>
      </c>
      <c r="C122" s="25" t="s">
        <v>57</v>
      </c>
      <c r="D122" s="25" t="s">
        <v>58</v>
      </c>
      <c r="E122" s="26" t="s">
        <v>59</v>
      </c>
      <c r="F122" s="27">
        <f t="shared" si="16"/>
        <v>91445974.620000005</v>
      </c>
      <c r="G122" s="27">
        <f t="shared" si="16"/>
        <v>0</v>
      </c>
      <c r="H122" s="27">
        <f t="shared" si="16"/>
        <v>91445974.620000005</v>
      </c>
    </row>
    <row r="123" spans="1:9">
      <c r="A123" s="2" t="s">
        <v>149</v>
      </c>
      <c r="B123" s="29" t="s">
        <v>7</v>
      </c>
      <c r="C123" s="29" t="s">
        <v>57</v>
      </c>
      <c r="D123" s="29" t="s">
        <v>58</v>
      </c>
      <c r="E123" s="30" t="s">
        <v>60</v>
      </c>
      <c r="F123" s="31">
        <v>91445974.620000005</v>
      </c>
      <c r="G123" s="31"/>
      <c r="H123" s="31">
        <f>F123+G123</f>
        <v>91445974.620000005</v>
      </c>
    </row>
    <row r="124" spans="1:9" ht="72">
      <c r="A124" s="20" t="s">
        <v>150</v>
      </c>
      <c r="B124" s="39" t="s">
        <v>7</v>
      </c>
      <c r="C124" s="39" t="s">
        <v>57</v>
      </c>
      <c r="D124" s="39" t="s">
        <v>151</v>
      </c>
      <c r="E124" s="39"/>
      <c r="F124" s="27">
        <f t="shared" ref="F124:H125" si="17">F125</f>
        <v>0</v>
      </c>
      <c r="G124" s="27">
        <f t="shared" si="17"/>
        <v>28412462.940000001</v>
      </c>
      <c r="H124" s="27">
        <f t="shared" si="17"/>
        <v>28412462.940000001</v>
      </c>
    </row>
    <row r="125" spans="1:9" ht="24">
      <c r="A125" s="20" t="s">
        <v>148</v>
      </c>
      <c r="B125" s="39" t="s">
        <v>7</v>
      </c>
      <c r="C125" s="39" t="s">
        <v>57</v>
      </c>
      <c r="D125" s="39" t="s">
        <v>151</v>
      </c>
      <c r="E125" s="39" t="s">
        <v>59</v>
      </c>
      <c r="F125" s="27">
        <f t="shared" si="17"/>
        <v>0</v>
      </c>
      <c r="G125" s="27">
        <f t="shared" si="17"/>
        <v>28412462.940000001</v>
      </c>
      <c r="H125" s="27">
        <f t="shared" si="17"/>
        <v>28412462.940000001</v>
      </c>
    </row>
    <row r="126" spans="1:9">
      <c r="A126" s="19" t="s">
        <v>149</v>
      </c>
      <c r="B126" s="37" t="s">
        <v>7</v>
      </c>
      <c r="C126" s="37" t="s">
        <v>57</v>
      </c>
      <c r="D126" s="37" t="s">
        <v>151</v>
      </c>
      <c r="E126" s="37" t="s">
        <v>60</v>
      </c>
      <c r="F126" s="31"/>
      <c r="G126" s="31">
        <v>28412462.940000001</v>
      </c>
      <c r="H126" s="31">
        <f>F126+G126</f>
        <v>28412462.940000001</v>
      </c>
    </row>
    <row r="127" spans="1:9" ht="36">
      <c r="A127" s="1" t="s">
        <v>211</v>
      </c>
      <c r="B127" s="25" t="s">
        <v>7</v>
      </c>
      <c r="C127" s="25" t="s">
        <v>57</v>
      </c>
      <c r="D127" s="25" t="s">
        <v>61</v>
      </c>
      <c r="E127" s="26"/>
      <c r="F127" s="28">
        <f t="shared" ref="F127:H128" si="18">F128</f>
        <v>143091628.68000001</v>
      </c>
      <c r="G127" s="28">
        <f t="shared" si="18"/>
        <v>0</v>
      </c>
      <c r="H127" s="28">
        <f t="shared" si="18"/>
        <v>143091628.68000001</v>
      </c>
    </row>
    <row r="128" spans="1:9" ht="24">
      <c r="A128" s="1" t="s">
        <v>148</v>
      </c>
      <c r="B128" s="25" t="s">
        <v>7</v>
      </c>
      <c r="C128" s="25" t="s">
        <v>57</v>
      </c>
      <c r="D128" s="25" t="s">
        <v>61</v>
      </c>
      <c r="E128" s="26" t="s">
        <v>59</v>
      </c>
      <c r="F128" s="28">
        <f t="shared" si="18"/>
        <v>143091628.68000001</v>
      </c>
      <c r="G128" s="28">
        <f t="shared" si="18"/>
        <v>0</v>
      </c>
      <c r="H128" s="28">
        <f t="shared" si="18"/>
        <v>143091628.68000001</v>
      </c>
    </row>
    <row r="129" spans="1:8">
      <c r="A129" s="2" t="s">
        <v>149</v>
      </c>
      <c r="B129" s="29" t="s">
        <v>7</v>
      </c>
      <c r="C129" s="29" t="s">
        <v>57</v>
      </c>
      <c r="D129" s="29" t="s">
        <v>61</v>
      </c>
      <c r="E129" s="30" t="s">
        <v>60</v>
      </c>
      <c r="F129" s="31">
        <v>143091628.68000001</v>
      </c>
      <c r="G129" s="31"/>
      <c r="H129" s="31">
        <f>F129+G129</f>
        <v>143091628.68000001</v>
      </c>
    </row>
    <row r="130" spans="1:8" ht="48">
      <c r="A130" s="20" t="s">
        <v>152</v>
      </c>
      <c r="B130" s="39" t="s">
        <v>7</v>
      </c>
      <c r="C130" s="39" t="s">
        <v>57</v>
      </c>
      <c r="D130" s="39" t="s">
        <v>153</v>
      </c>
      <c r="E130" s="39"/>
      <c r="F130" s="27">
        <f t="shared" ref="F130:H131" si="19">F131</f>
        <v>0</v>
      </c>
      <c r="G130" s="27">
        <f t="shared" si="19"/>
        <v>9601402.4100000001</v>
      </c>
      <c r="H130" s="27">
        <f t="shared" si="19"/>
        <v>9601402.4100000001</v>
      </c>
    </row>
    <row r="131" spans="1:8" ht="24">
      <c r="A131" s="20" t="s">
        <v>148</v>
      </c>
      <c r="B131" s="39" t="s">
        <v>7</v>
      </c>
      <c r="C131" s="39" t="s">
        <v>57</v>
      </c>
      <c r="D131" s="39" t="s">
        <v>153</v>
      </c>
      <c r="E131" s="39" t="s">
        <v>59</v>
      </c>
      <c r="F131" s="27">
        <f t="shared" si="19"/>
        <v>0</v>
      </c>
      <c r="G131" s="27">
        <f t="shared" si="19"/>
        <v>9601402.4100000001</v>
      </c>
      <c r="H131" s="27">
        <f t="shared" si="19"/>
        <v>9601402.4100000001</v>
      </c>
    </row>
    <row r="132" spans="1:8">
      <c r="A132" s="19" t="s">
        <v>149</v>
      </c>
      <c r="B132" s="37" t="s">
        <v>7</v>
      </c>
      <c r="C132" s="37" t="s">
        <v>57</v>
      </c>
      <c r="D132" s="37" t="s">
        <v>153</v>
      </c>
      <c r="E132" s="37" t="s">
        <v>60</v>
      </c>
      <c r="F132" s="31"/>
      <c r="G132" s="31">
        <v>9601402.4100000001</v>
      </c>
      <c r="H132" s="31">
        <f>F132+G132</f>
        <v>9601402.4100000001</v>
      </c>
    </row>
    <row r="133" spans="1:8" ht="60">
      <c r="A133" s="20" t="s">
        <v>154</v>
      </c>
      <c r="B133" s="39" t="s">
        <v>7</v>
      </c>
      <c r="C133" s="39" t="s">
        <v>57</v>
      </c>
      <c r="D133" s="39" t="s">
        <v>155</v>
      </c>
      <c r="E133" s="39"/>
      <c r="F133" s="27">
        <f t="shared" ref="F133:H134" si="20">F134</f>
        <v>0</v>
      </c>
      <c r="G133" s="27">
        <f t="shared" si="20"/>
        <v>19043667</v>
      </c>
      <c r="H133" s="27">
        <f t="shared" si="20"/>
        <v>19043667</v>
      </c>
    </row>
    <row r="134" spans="1:8" ht="24">
      <c r="A134" s="20" t="s">
        <v>148</v>
      </c>
      <c r="B134" s="39" t="s">
        <v>7</v>
      </c>
      <c r="C134" s="39" t="s">
        <v>57</v>
      </c>
      <c r="D134" s="39" t="s">
        <v>155</v>
      </c>
      <c r="E134" s="39" t="s">
        <v>59</v>
      </c>
      <c r="F134" s="27">
        <f t="shared" si="20"/>
        <v>0</v>
      </c>
      <c r="G134" s="27">
        <f t="shared" si="20"/>
        <v>19043667</v>
      </c>
      <c r="H134" s="27">
        <f t="shared" si="20"/>
        <v>19043667</v>
      </c>
    </row>
    <row r="135" spans="1:8">
      <c r="A135" s="19" t="s">
        <v>149</v>
      </c>
      <c r="B135" s="37" t="s">
        <v>7</v>
      </c>
      <c r="C135" s="37" t="s">
        <v>57</v>
      </c>
      <c r="D135" s="37" t="s">
        <v>155</v>
      </c>
      <c r="E135" s="37" t="s">
        <v>60</v>
      </c>
      <c r="F135" s="31"/>
      <c r="G135" s="31">
        <v>19043667</v>
      </c>
      <c r="H135" s="31">
        <f>F135+G135</f>
        <v>19043667</v>
      </c>
    </row>
    <row r="136" spans="1:8" ht="36">
      <c r="A136" s="1" t="s">
        <v>212</v>
      </c>
      <c r="B136" s="25" t="s">
        <v>7</v>
      </c>
      <c r="C136" s="25" t="s">
        <v>57</v>
      </c>
      <c r="D136" s="25" t="s">
        <v>62</v>
      </c>
      <c r="E136" s="26"/>
      <c r="F136" s="28">
        <f t="shared" ref="F136:H137" si="21">F137</f>
        <v>105543424.27</v>
      </c>
      <c r="G136" s="28">
        <f t="shared" si="21"/>
        <v>0</v>
      </c>
      <c r="H136" s="28">
        <f t="shared" si="21"/>
        <v>105543424.27</v>
      </c>
    </row>
    <row r="137" spans="1:8" ht="24">
      <c r="A137" s="1" t="s">
        <v>148</v>
      </c>
      <c r="B137" s="25" t="s">
        <v>7</v>
      </c>
      <c r="C137" s="25" t="s">
        <v>57</v>
      </c>
      <c r="D137" s="25" t="s">
        <v>62</v>
      </c>
      <c r="E137" s="26" t="s">
        <v>59</v>
      </c>
      <c r="F137" s="28">
        <f t="shared" si="21"/>
        <v>105543424.27</v>
      </c>
      <c r="G137" s="28">
        <f t="shared" si="21"/>
        <v>0</v>
      </c>
      <c r="H137" s="28">
        <f t="shared" si="21"/>
        <v>105543424.27</v>
      </c>
    </row>
    <row r="138" spans="1:8">
      <c r="A138" s="2" t="s">
        <v>149</v>
      </c>
      <c r="B138" s="29" t="s">
        <v>7</v>
      </c>
      <c r="C138" s="29" t="s">
        <v>57</v>
      </c>
      <c r="D138" s="29" t="s">
        <v>62</v>
      </c>
      <c r="E138" s="30" t="s">
        <v>60</v>
      </c>
      <c r="F138" s="31">
        <v>105543424.27</v>
      </c>
      <c r="G138" s="31"/>
      <c r="H138" s="31">
        <f>F138+G138</f>
        <v>105543424.27</v>
      </c>
    </row>
    <row r="139" spans="1:8" ht="60">
      <c r="A139" s="1" t="s">
        <v>213</v>
      </c>
      <c r="B139" s="25" t="s">
        <v>7</v>
      </c>
      <c r="C139" s="25" t="s">
        <v>57</v>
      </c>
      <c r="D139" s="25" t="s">
        <v>63</v>
      </c>
      <c r="E139" s="26"/>
      <c r="F139" s="28">
        <f>F140+F143+F146+F149</f>
        <v>5325159.2300000004</v>
      </c>
      <c r="G139" s="28">
        <f>G140+G143+G146+G149</f>
        <v>761746.67999999993</v>
      </c>
      <c r="H139" s="28">
        <f>H140+H143+H146+H149</f>
        <v>6086905.9100000001</v>
      </c>
    </row>
    <row r="140" spans="1:8" ht="36">
      <c r="A140" s="1" t="s">
        <v>211</v>
      </c>
      <c r="B140" s="25" t="s">
        <v>7</v>
      </c>
      <c r="C140" s="25" t="s">
        <v>57</v>
      </c>
      <c r="D140" s="25" t="s">
        <v>64</v>
      </c>
      <c r="E140" s="26"/>
      <c r="F140" s="28">
        <f t="shared" ref="F140:H141" si="22">F141</f>
        <v>4108201.35</v>
      </c>
      <c r="G140" s="28">
        <f t="shared" si="22"/>
        <v>-1739134.65</v>
      </c>
      <c r="H140" s="28">
        <f t="shared" si="22"/>
        <v>2369066.7000000002</v>
      </c>
    </row>
    <row r="141" spans="1:8" ht="24">
      <c r="A141" s="1" t="s">
        <v>148</v>
      </c>
      <c r="B141" s="25" t="s">
        <v>7</v>
      </c>
      <c r="C141" s="25" t="s">
        <v>57</v>
      </c>
      <c r="D141" s="25" t="s">
        <v>64</v>
      </c>
      <c r="E141" s="26" t="s">
        <v>59</v>
      </c>
      <c r="F141" s="28">
        <f t="shared" si="22"/>
        <v>4108201.35</v>
      </c>
      <c r="G141" s="28">
        <f t="shared" si="22"/>
        <v>-1739134.65</v>
      </c>
      <c r="H141" s="28">
        <f t="shared" si="22"/>
        <v>2369066.7000000002</v>
      </c>
    </row>
    <row r="142" spans="1:8">
      <c r="A142" s="2" t="s">
        <v>149</v>
      </c>
      <c r="B142" s="29" t="s">
        <v>7</v>
      </c>
      <c r="C142" s="29" t="s">
        <v>57</v>
      </c>
      <c r="D142" s="29" t="s">
        <v>64</v>
      </c>
      <c r="E142" s="30" t="s">
        <v>60</v>
      </c>
      <c r="F142" s="31">
        <v>4108201.35</v>
      </c>
      <c r="G142" s="31">
        <v>-1739134.65</v>
      </c>
      <c r="H142" s="31">
        <f>F142+G142</f>
        <v>2369066.7000000002</v>
      </c>
    </row>
    <row r="143" spans="1:8" ht="48">
      <c r="A143" s="20" t="s">
        <v>152</v>
      </c>
      <c r="B143" s="39" t="s">
        <v>7</v>
      </c>
      <c r="C143" s="39" t="s">
        <v>57</v>
      </c>
      <c r="D143" s="39" t="s">
        <v>160</v>
      </c>
      <c r="E143" s="39"/>
      <c r="F143" s="27">
        <f>F144</f>
        <v>0</v>
      </c>
      <c r="G143" s="27">
        <f>G144</f>
        <v>1739134.65</v>
      </c>
      <c r="H143" s="27">
        <f>H144</f>
        <v>1739134.65</v>
      </c>
    </row>
    <row r="144" spans="1:8" ht="24">
      <c r="A144" s="20" t="s">
        <v>148</v>
      </c>
      <c r="B144" s="39" t="s">
        <v>7</v>
      </c>
      <c r="C144" s="39" t="s">
        <v>57</v>
      </c>
      <c r="D144" s="39" t="s">
        <v>160</v>
      </c>
      <c r="E144" s="39" t="s">
        <v>59</v>
      </c>
      <c r="F144" s="27">
        <f>+F145</f>
        <v>0</v>
      </c>
      <c r="G144" s="27">
        <f>+G145</f>
        <v>1739134.65</v>
      </c>
      <c r="H144" s="27">
        <f>+H145</f>
        <v>1739134.65</v>
      </c>
    </row>
    <row r="145" spans="1:8">
      <c r="A145" s="19" t="s">
        <v>149</v>
      </c>
      <c r="B145" s="37" t="s">
        <v>7</v>
      </c>
      <c r="C145" s="37" t="s">
        <v>57</v>
      </c>
      <c r="D145" s="37" t="s">
        <v>160</v>
      </c>
      <c r="E145" s="37" t="s">
        <v>60</v>
      </c>
      <c r="F145" s="31"/>
      <c r="G145" s="31">
        <v>1739134.65</v>
      </c>
      <c r="H145" s="31">
        <f>F145+G145</f>
        <v>1739134.65</v>
      </c>
    </row>
    <row r="146" spans="1:8" ht="66" customHeight="1">
      <c r="A146" s="20" t="s">
        <v>154</v>
      </c>
      <c r="B146" s="39" t="s">
        <v>7</v>
      </c>
      <c r="C146" s="39" t="s">
        <v>57</v>
      </c>
      <c r="D146" s="39" t="s">
        <v>161</v>
      </c>
      <c r="E146" s="39"/>
      <c r="F146" s="27">
        <f t="shared" ref="F146:H147" si="23">F147</f>
        <v>0</v>
      </c>
      <c r="G146" s="27">
        <f t="shared" si="23"/>
        <v>912609.33</v>
      </c>
      <c r="H146" s="27">
        <f t="shared" si="23"/>
        <v>912609.33</v>
      </c>
    </row>
    <row r="147" spans="1:8" ht="24">
      <c r="A147" s="20" t="s">
        <v>148</v>
      </c>
      <c r="B147" s="39" t="s">
        <v>7</v>
      </c>
      <c r="C147" s="39" t="s">
        <v>57</v>
      </c>
      <c r="D147" s="39" t="s">
        <v>161</v>
      </c>
      <c r="E147" s="39" t="s">
        <v>59</v>
      </c>
      <c r="F147" s="27">
        <f t="shared" si="23"/>
        <v>0</v>
      </c>
      <c r="G147" s="27">
        <f t="shared" si="23"/>
        <v>912609.33</v>
      </c>
      <c r="H147" s="27">
        <f t="shared" si="23"/>
        <v>912609.33</v>
      </c>
    </row>
    <row r="148" spans="1:8">
      <c r="A148" s="19" t="s">
        <v>149</v>
      </c>
      <c r="B148" s="37" t="s">
        <v>7</v>
      </c>
      <c r="C148" s="37" t="s">
        <v>57</v>
      </c>
      <c r="D148" s="37" t="s">
        <v>161</v>
      </c>
      <c r="E148" s="37" t="s">
        <v>60</v>
      </c>
      <c r="F148" s="31"/>
      <c r="G148" s="31">
        <v>912609.33</v>
      </c>
      <c r="H148" s="31">
        <f>F148+G148</f>
        <v>912609.33</v>
      </c>
    </row>
    <row r="149" spans="1:8" ht="36">
      <c r="A149" s="1" t="s">
        <v>212</v>
      </c>
      <c r="B149" s="25" t="s">
        <v>7</v>
      </c>
      <c r="C149" s="25" t="s">
        <v>57</v>
      </c>
      <c r="D149" s="25" t="s">
        <v>65</v>
      </c>
      <c r="E149" s="26"/>
      <c r="F149" s="28">
        <f t="shared" ref="F149:H150" si="24">F150</f>
        <v>1216957.8799999999</v>
      </c>
      <c r="G149" s="28">
        <f t="shared" si="24"/>
        <v>-150862.65</v>
      </c>
      <c r="H149" s="28">
        <f t="shared" si="24"/>
        <v>1066095.23</v>
      </c>
    </row>
    <row r="150" spans="1:8" ht="24">
      <c r="A150" s="1" t="s">
        <v>148</v>
      </c>
      <c r="B150" s="25" t="s">
        <v>7</v>
      </c>
      <c r="C150" s="25" t="s">
        <v>57</v>
      </c>
      <c r="D150" s="25" t="s">
        <v>65</v>
      </c>
      <c r="E150" s="26" t="s">
        <v>59</v>
      </c>
      <c r="F150" s="28">
        <f t="shared" si="24"/>
        <v>1216957.8799999999</v>
      </c>
      <c r="G150" s="28">
        <f t="shared" si="24"/>
        <v>-150862.65</v>
      </c>
      <c r="H150" s="28">
        <f t="shared" si="24"/>
        <v>1066095.23</v>
      </c>
    </row>
    <row r="151" spans="1:8">
      <c r="A151" s="2" t="s">
        <v>149</v>
      </c>
      <c r="B151" s="29" t="s">
        <v>7</v>
      </c>
      <c r="C151" s="29" t="s">
        <v>57</v>
      </c>
      <c r="D151" s="29" t="s">
        <v>65</v>
      </c>
      <c r="E151" s="30" t="s">
        <v>60</v>
      </c>
      <c r="F151" s="31">
        <v>1216957.8799999999</v>
      </c>
      <c r="G151" s="31">
        <v>-150862.65</v>
      </c>
      <c r="H151" s="31">
        <f>F151+G151</f>
        <v>1066095.23</v>
      </c>
    </row>
    <row r="152" spans="1:8" ht="48">
      <c r="A152" s="1" t="s">
        <v>266</v>
      </c>
      <c r="B152" s="25" t="s">
        <v>7</v>
      </c>
      <c r="C152" s="25" t="s">
        <v>57</v>
      </c>
      <c r="D152" s="25" t="s">
        <v>66</v>
      </c>
      <c r="E152" s="26"/>
      <c r="F152" s="28">
        <f t="shared" ref="F152:H154" si="25">F153</f>
        <v>2000000</v>
      </c>
      <c r="G152" s="28">
        <f t="shared" si="25"/>
        <v>0</v>
      </c>
      <c r="H152" s="28">
        <f t="shared" si="25"/>
        <v>2000000</v>
      </c>
    </row>
    <row r="153" spans="1:8">
      <c r="A153" s="1" t="s">
        <v>265</v>
      </c>
      <c r="B153" s="25" t="s">
        <v>7</v>
      </c>
      <c r="C153" s="25" t="s">
        <v>57</v>
      </c>
      <c r="D153" s="25" t="s">
        <v>67</v>
      </c>
      <c r="E153" s="26"/>
      <c r="F153" s="28">
        <f t="shared" si="25"/>
        <v>2000000</v>
      </c>
      <c r="G153" s="28">
        <f t="shared" si="25"/>
        <v>0</v>
      </c>
      <c r="H153" s="28">
        <f t="shared" si="25"/>
        <v>2000000</v>
      </c>
    </row>
    <row r="154" spans="1:8" ht="24">
      <c r="A154" s="1" t="s">
        <v>136</v>
      </c>
      <c r="B154" s="25" t="s">
        <v>7</v>
      </c>
      <c r="C154" s="25" t="s">
        <v>57</v>
      </c>
      <c r="D154" s="25" t="s">
        <v>67</v>
      </c>
      <c r="E154" s="26" t="s">
        <v>15</v>
      </c>
      <c r="F154" s="28">
        <f t="shared" si="25"/>
        <v>2000000</v>
      </c>
      <c r="G154" s="28">
        <f t="shared" si="25"/>
        <v>0</v>
      </c>
      <c r="H154" s="28">
        <f t="shared" si="25"/>
        <v>2000000</v>
      </c>
    </row>
    <row r="155" spans="1:8" ht="24">
      <c r="A155" s="2" t="s">
        <v>137</v>
      </c>
      <c r="B155" s="29" t="s">
        <v>7</v>
      </c>
      <c r="C155" s="29" t="s">
        <v>57</v>
      </c>
      <c r="D155" s="29" t="s">
        <v>67</v>
      </c>
      <c r="E155" s="30" t="s">
        <v>16</v>
      </c>
      <c r="F155" s="31">
        <v>2000000</v>
      </c>
      <c r="G155" s="31"/>
      <c r="H155" s="31">
        <f>F155+G155</f>
        <v>2000000</v>
      </c>
    </row>
    <row r="156" spans="1:8">
      <c r="A156" s="1" t="s">
        <v>264</v>
      </c>
      <c r="B156" s="25" t="s">
        <v>7</v>
      </c>
      <c r="C156" s="25" t="s">
        <v>68</v>
      </c>
      <c r="D156" s="25"/>
      <c r="E156" s="26"/>
      <c r="F156" s="28">
        <f>F157+F167+F174</f>
        <v>15310000</v>
      </c>
      <c r="G156" s="28">
        <f>G157+G167+G174</f>
        <v>47988060.659999996</v>
      </c>
      <c r="H156" s="28">
        <f>H157+H167+H174</f>
        <v>63298060.659999996</v>
      </c>
    </row>
    <row r="157" spans="1:8" ht="48">
      <c r="A157" s="1" t="s">
        <v>263</v>
      </c>
      <c r="B157" s="25" t="s">
        <v>7</v>
      </c>
      <c r="C157" s="25" t="s">
        <v>68</v>
      </c>
      <c r="D157" s="25" t="s">
        <v>69</v>
      </c>
      <c r="E157" s="26"/>
      <c r="F157" s="28">
        <f>F158+F161+F164</f>
        <v>13700000</v>
      </c>
      <c r="G157" s="28">
        <f>G158+G161+G164</f>
        <v>36006993.799999997</v>
      </c>
      <c r="H157" s="28">
        <f>H158+H161+H164</f>
        <v>49706993.799999997</v>
      </c>
    </row>
    <row r="158" spans="1:8">
      <c r="A158" s="1" t="s">
        <v>260</v>
      </c>
      <c r="B158" s="25" t="s">
        <v>7</v>
      </c>
      <c r="C158" s="25" t="s">
        <v>68</v>
      </c>
      <c r="D158" s="25" t="s">
        <v>70</v>
      </c>
      <c r="E158" s="26"/>
      <c r="F158" s="28">
        <f t="shared" ref="F158:H159" si="26">F159</f>
        <v>4700000</v>
      </c>
      <c r="G158" s="28">
        <f t="shared" si="26"/>
        <v>0</v>
      </c>
      <c r="H158" s="28">
        <f t="shared" si="26"/>
        <v>4700000</v>
      </c>
    </row>
    <row r="159" spans="1:8" ht="24">
      <c r="A159" s="1" t="s">
        <v>136</v>
      </c>
      <c r="B159" s="25" t="s">
        <v>7</v>
      </c>
      <c r="C159" s="25" t="s">
        <v>68</v>
      </c>
      <c r="D159" s="25" t="s">
        <v>70</v>
      </c>
      <c r="E159" s="26" t="s">
        <v>15</v>
      </c>
      <c r="F159" s="28">
        <f t="shared" si="26"/>
        <v>4700000</v>
      </c>
      <c r="G159" s="28">
        <f t="shared" si="26"/>
        <v>0</v>
      </c>
      <c r="H159" s="28">
        <f t="shared" si="26"/>
        <v>4700000</v>
      </c>
    </row>
    <row r="160" spans="1:8" ht="24">
      <c r="A160" s="2" t="s">
        <v>137</v>
      </c>
      <c r="B160" s="29" t="s">
        <v>7</v>
      </c>
      <c r="C160" s="29" t="s">
        <v>68</v>
      </c>
      <c r="D160" s="29" t="s">
        <v>70</v>
      </c>
      <c r="E160" s="30" t="s">
        <v>16</v>
      </c>
      <c r="F160" s="31">
        <v>4700000</v>
      </c>
      <c r="G160" s="31"/>
      <c r="H160" s="31">
        <f>F160+G160</f>
        <v>4700000</v>
      </c>
    </row>
    <row r="161" spans="1:8" ht="24">
      <c r="A161" s="1" t="s">
        <v>262</v>
      </c>
      <c r="B161" s="25" t="s">
        <v>7</v>
      </c>
      <c r="C161" s="25" t="s">
        <v>68</v>
      </c>
      <c r="D161" s="25" t="s">
        <v>71</v>
      </c>
      <c r="E161" s="26"/>
      <c r="F161" s="28">
        <f t="shared" ref="F161:H162" si="27">F162</f>
        <v>9000000</v>
      </c>
      <c r="G161" s="28">
        <f t="shared" si="27"/>
        <v>16000000</v>
      </c>
      <c r="H161" s="28">
        <f t="shared" si="27"/>
        <v>25000000</v>
      </c>
    </row>
    <row r="162" spans="1:8" ht="24">
      <c r="A162" s="1" t="s">
        <v>148</v>
      </c>
      <c r="B162" s="25" t="s">
        <v>7</v>
      </c>
      <c r="C162" s="25" t="s">
        <v>68</v>
      </c>
      <c r="D162" s="25" t="s">
        <v>71</v>
      </c>
      <c r="E162" s="26" t="s">
        <v>59</v>
      </c>
      <c r="F162" s="28">
        <f t="shared" si="27"/>
        <v>9000000</v>
      </c>
      <c r="G162" s="28">
        <f t="shared" si="27"/>
        <v>16000000</v>
      </c>
      <c r="H162" s="28">
        <f t="shared" si="27"/>
        <v>25000000</v>
      </c>
    </row>
    <row r="163" spans="1:8" ht="84">
      <c r="A163" s="4" t="s">
        <v>261</v>
      </c>
      <c r="B163" s="29" t="s">
        <v>7</v>
      </c>
      <c r="C163" s="29" t="s">
        <v>68</v>
      </c>
      <c r="D163" s="29" t="s">
        <v>71</v>
      </c>
      <c r="E163" s="30" t="s">
        <v>72</v>
      </c>
      <c r="F163" s="31">
        <v>9000000</v>
      </c>
      <c r="G163" s="31">
        <v>16000000</v>
      </c>
      <c r="H163" s="31">
        <f>F163+G163</f>
        <v>25000000</v>
      </c>
    </row>
    <row r="164" spans="1:8" ht="36">
      <c r="A164" s="20" t="s">
        <v>162</v>
      </c>
      <c r="B164" s="39" t="s">
        <v>7</v>
      </c>
      <c r="C164" s="39" t="s">
        <v>68</v>
      </c>
      <c r="D164" s="39" t="s">
        <v>163</v>
      </c>
      <c r="E164" s="39"/>
      <c r="F164" s="27">
        <f t="shared" ref="F164:H165" si="28">F165</f>
        <v>0</v>
      </c>
      <c r="G164" s="27">
        <f t="shared" si="28"/>
        <v>20006993.800000001</v>
      </c>
      <c r="H164" s="27">
        <f t="shared" si="28"/>
        <v>20006993.800000001</v>
      </c>
    </row>
    <row r="165" spans="1:8" ht="24">
      <c r="A165" s="20" t="s">
        <v>148</v>
      </c>
      <c r="B165" s="39" t="s">
        <v>7</v>
      </c>
      <c r="C165" s="39" t="s">
        <v>68</v>
      </c>
      <c r="D165" s="39" t="s">
        <v>163</v>
      </c>
      <c r="E165" s="39" t="s">
        <v>59</v>
      </c>
      <c r="F165" s="27">
        <f t="shared" si="28"/>
        <v>0</v>
      </c>
      <c r="G165" s="27">
        <f t="shared" si="28"/>
        <v>20006993.800000001</v>
      </c>
      <c r="H165" s="27">
        <f t="shared" si="28"/>
        <v>20006993.800000001</v>
      </c>
    </row>
    <row r="166" spans="1:8" ht="84.75" customHeight="1">
      <c r="A166" s="21" t="s">
        <v>172</v>
      </c>
      <c r="B166" s="37" t="s">
        <v>7</v>
      </c>
      <c r="C166" s="37" t="s">
        <v>68</v>
      </c>
      <c r="D166" s="37" t="s">
        <v>163</v>
      </c>
      <c r="E166" s="37" t="s">
        <v>72</v>
      </c>
      <c r="F166" s="31"/>
      <c r="G166" s="31">
        <v>20006993.800000001</v>
      </c>
      <c r="H166" s="31">
        <f>F166+G166</f>
        <v>20006993.800000001</v>
      </c>
    </row>
    <row r="167" spans="1:8" ht="36">
      <c r="A167" s="1" t="s">
        <v>259</v>
      </c>
      <c r="B167" s="25" t="s">
        <v>7</v>
      </c>
      <c r="C167" s="25" t="s">
        <v>68</v>
      </c>
      <c r="D167" s="25" t="s">
        <v>73</v>
      </c>
      <c r="E167" s="26"/>
      <c r="F167" s="28">
        <f>F168+F171</f>
        <v>1610000</v>
      </c>
      <c r="G167" s="28">
        <f>G168+G171</f>
        <v>11870248.140000001</v>
      </c>
      <c r="H167" s="28">
        <f>H168+H171</f>
        <v>13480248.140000001</v>
      </c>
    </row>
    <row r="168" spans="1:8">
      <c r="A168" s="1" t="s">
        <v>260</v>
      </c>
      <c r="B168" s="25" t="s">
        <v>7</v>
      </c>
      <c r="C168" s="25" t="s">
        <v>68</v>
      </c>
      <c r="D168" s="25" t="s">
        <v>74</v>
      </c>
      <c r="E168" s="26"/>
      <c r="F168" s="28">
        <f t="shared" ref="F168:H169" si="29">F169</f>
        <v>1610000</v>
      </c>
      <c r="G168" s="28">
        <f t="shared" si="29"/>
        <v>-150000</v>
      </c>
      <c r="H168" s="28">
        <f t="shared" si="29"/>
        <v>1460000</v>
      </c>
    </row>
    <row r="169" spans="1:8" ht="24">
      <c r="A169" s="1" t="s">
        <v>136</v>
      </c>
      <c r="B169" s="25" t="s">
        <v>7</v>
      </c>
      <c r="C169" s="25" t="s">
        <v>68</v>
      </c>
      <c r="D169" s="25" t="s">
        <v>74</v>
      </c>
      <c r="E169" s="26" t="s">
        <v>15</v>
      </c>
      <c r="F169" s="28">
        <f t="shared" si="29"/>
        <v>1610000</v>
      </c>
      <c r="G169" s="28">
        <f t="shared" si="29"/>
        <v>-150000</v>
      </c>
      <c r="H169" s="28">
        <f t="shared" si="29"/>
        <v>1460000</v>
      </c>
    </row>
    <row r="170" spans="1:8" ht="24">
      <c r="A170" s="2" t="s">
        <v>137</v>
      </c>
      <c r="B170" s="29" t="s">
        <v>7</v>
      </c>
      <c r="C170" s="29" t="s">
        <v>68</v>
      </c>
      <c r="D170" s="29" t="s">
        <v>74</v>
      </c>
      <c r="E170" s="30" t="s">
        <v>16</v>
      </c>
      <c r="F170" s="31">
        <v>1610000</v>
      </c>
      <c r="G170" s="31">
        <v>-150000</v>
      </c>
      <c r="H170" s="31">
        <f>F170+G170</f>
        <v>1460000</v>
      </c>
    </row>
    <row r="171" spans="1:8" ht="24">
      <c r="A171" s="20" t="s">
        <v>164</v>
      </c>
      <c r="B171" s="39" t="s">
        <v>7</v>
      </c>
      <c r="C171" s="39" t="s">
        <v>68</v>
      </c>
      <c r="D171" s="39" t="s">
        <v>165</v>
      </c>
      <c r="E171" s="39"/>
      <c r="F171" s="27">
        <f t="shared" ref="F171:H172" si="30">F172</f>
        <v>0</v>
      </c>
      <c r="G171" s="27">
        <f t="shared" si="30"/>
        <v>12020248.140000001</v>
      </c>
      <c r="H171" s="27">
        <f t="shared" si="30"/>
        <v>12020248.140000001</v>
      </c>
    </row>
    <row r="172" spans="1:8" ht="24">
      <c r="A172" s="20" t="s">
        <v>136</v>
      </c>
      <c r="B172" s="39" t="s">
        <v>7</v>
      </c>
      <c r="C172" s="39" t="s">
        <v>68</v>
      </c>
      <c r="D172" s="39" t="s">
        <v>165</v>
      </c>
      <c r="E172" s="39" t="s">
        <v>15</v>
      </c>
      <c r="F172" s="27">
        <f t="shared" si="30"/>
        <v>0</v>
      </c>
      <c r="G172" s="27">
        <f t="shared" si="30"/>
        <v>12020248.140000001</v>
      </c>
      <c r="H172" s="27">
        <f t="shared" si="30"/>
        <v>12020248.140000001</v>
      </c>
    </row>
    <row r="173" spans="1:8" ht="24">
      <c r="A173" s="19" t="s">
        <v>137</v>
      </c>
      <c r="B173" s="37" t="s">
        <v>7</v>
      </c>
      <c r="C173" s="37" t="s">
        <v>68</v>
      </c>
      <c r="D173" s="37" t="s">
        <v>165</v>
      </c>
      <c r="E173" s="37" t="s">
        <v>16</v>
      </c>
      <c r="F173" s="31"/>
      <c r="G173" s="31">
        <v>12020248.140000001</v>
      </c>
      <c r="H173" s="31">
        <f>F173+G173</f>
        <v>12020248.140000001</v>
      </c>
    </row>
    <row r="174" spans="1:8">
      <c r="A174" s="20" t="s">
        <v>156</v>
      </c>
      <c r="B174" s="39" t="s">
        <v>7</v>
      </c>
      <c r="C174" s="39" t="s">
        <v>68</v>
      </c>
      <c r="D174" s="39" t="s">
        <v>157</v>
      </c>
      <c r="E174" s="39"/>
      <c r="F174" s="27">
        <f>F175</f>
        <v>0</v>
      </c>
      <c r="G174" s="27">
        <f t="shared" ref="G174:H176" si="31">G175</f>
        <v>110818.72</v>
      </c>
      <c r="H174" s="27">
        <f t="shared" si="31"/>
        <v>110818.72</v>
      </c>
    </row>
    <row r="175" spans="1:8">
      <c r="A175" s="20" t="s">
        <v>158</v>
      </c>
      <c r="B175" s="39" t="s">
        <v>7</v>
      </c>
      <c r="C175" s="39" t="s">
        <v>68</v>
      </c>
      <c r="D175" s="39" t="s">
        <v>159</v>
      </c>
      <c r="E175" s="39"/>
      <c r="F175" s="27">
        <f>F176</f>
        <v>0</v>
      </c>
      <c r="G175" s="27">
        <f t="shared" si="31"/>
        <v>110818.72</v>
      </c>
      <c r="H175" s="27">
        <f t="shared" si="31"/>
        <v>110818.72</v>
      </c>
    </row>
    <row r="176" spans="1:8">
      <c r="A176" s="20" t="s">
        <v>166</v>
      </c>
      <c r="B176" s="39" t="s">
        <v>7</v>
      </c>
      <c r="C176" s="39" t="s">
        <v>68</v>
      </c>
      <c r="D176" s="39" t="s">
        <v>159</v>
      </c>
      <c r="E176" s="39" t="s">
        <v>101</v>
      </c>
      <c r="F176" s="27">
        <f>F177</f>
        <v>0</v>
      </c>
      <c r="G176" s="27">
        <f t="shared" si="31"/>
        <v>110818.72</v>
      </c>
      <c r="H176" s="27">
        <f t="shared" si="31"/>
        <v>110818.72</v>
      </c>
    </row>
    <row r="177" spans="1:8">
      <c r="A177" s="19" t="s">
        <v>167</v>
      </c>
      <c r="B177" s="37" t="s">
        <v>7</v>
      </c>
      <c r="C177" s="37" t="s">
        <v>68</v>
      </c>
      <c r="D177" s="37" t="s">
        <v>159</v>
      </c>
      <c r="E177" s="37" t="s">
        <v>103</v>
      </c>
      <c r="F177" s="31"/>
      <c r="G177" s="31">
        <v>110818.72</v>
      </c>
      <c r="H177" s="31">
        <f>F177+G177</f>
        <v>110818.72</v>
      </c>
    </row>
    <row r="178" spans="1:8">
      <c r="A178" s="1" t="s">
        <v>258</v>
      </c>
      <c r="B178" s="25" t="s">
        <v>7</v>
      </c>
      <c r="C178" s="25" t="s">
        <v>75</v>
      </c>
      <c r="D178" s="25"/>
      <c r="E178" s="26"/>
      <c r="F178" s="28">
        <f>F179+F183</f>
        <v>30598557.52</v>
      </c>
      <c r="G178" s="28">
        <f>G179+G183</f>
        <v>6620000</v>
      </c>
      <c r="H178" s="28">
        <f>H179+H183</f>
        <v>37218557.519999996</v>
      </c>
    </row>
    <row r="179" spans="1:8" ht="48">
      <c r="A179" s="20" t="s">
        <v>168</v>
      </c>
      <c r="B179" s="39" t="s">
        <v>7</v>
      </c>
      <c r="C179" s="39" t="s">
        <v>75</v>
      </c>
      <c r="D179" s="39" t="s">
        <v>169</v>
      </c>
      <c r="E179" s="39"/>
      <c r="F179" s="28">
        <f>F180</f>
        <v>0</v>
      </c>
      <c r="G179" s="28">
        <f t="shared" ref="G179:H181" si="32">G180</f>
        <v>6000000</v>
      </c>
      <c r="H179" s="28">
        <f t="shared" si="32"/>
        <v>6000000</v>
      </c>
    </row>
    <row r="180" spans="1:8" ht="36">
      <c r="A180" s="20" t="s">
        <v>170</v>
      </c>
      <c r="B180" s="39" t="s">
        <v>7</v>
      </c>
      <c r="C180" s="39" t="s">
        <v>75</v>
      </c>
      <c r="D180" s="39" t="s">
        <v>171</v>
      </c>
      <c r="E180" s="39"/>
      <c r="F180" s="28">
        <f>F181</f>
        <v>0</v>
      </c>
      <c r="G180" s="28">
        <f t="shared" si="32"/>
        <v>6000000</v>
      </c>
      <c r="H180" s="28">
        <f t="shared" si="32"/>
        <v>6000000</v>
      </c>
    </row>
    <row r="181" spans="1:8" ht="24">
      <c r="A181" s="20" t="s">
        <v>148</v>
      </c>
      <c r="B181" s="39" t="s">
        <v>7</v>
      </c>
      <c r="C181" s="39" t="s">
        <v>75</v>
      </c>
      <c r="D181" s="39" t="s">
        <v>171</v>
      </c>
      <c r="E181" s="39" t="s">
        <v>59</v>
      </c>
      <c r="F181" s="28">
        <f>F182</f>
        <v>0</v>
      </c>
      <c r="G181" s="28">
        <f t="shared" si="32"/>
        <v>6000000</v>
      </c>
      <c r="H181" s="28">
        <f t="shared" si="32"/>
        <v>6000000</v>
      </c>
    </row>
    <row r="182" spans="1:8">
      <c r="A182" s="19" t="s">
        <v>149</v>
      </c>
      <c r="B182" s="37" t="s">
        <v>7</v>
      </c>
      <c r="C182" s="37" t="s">
        <v>75</v>
      </c>
      <c r="D182" s="37" t="s">
        <v>171</v>
      </c>
      <c r="E182" s="37" t="s">
        <v>60</v>
      </c>
      <c r="F182" s="28"/>
      <c r="G182" s="38">
        <v>6000000</v>
      </c>
      <c r="H182" s="31">
        <f>F182+G182</f>
        <v>6000000</v>
      </c>
    </row>
    <row r="183" spans="1:8" ht="48">
      <c r="A183" s="1" t="s">
        <v>257</v>
      </c>
      <c r="B183" s="25" t="s">
        <v>7</v>
      </c>
      <c r="C183" s="25" t="s">
        <v>75</v>
      </c>
      <c r="D183" s="25" t="s">
        <v>76</v>
      </c>
      <c r="E183" s="26"/>
      <c r="F183" s="28">
        <f>F184+F189+F192+F197</f>
        <v>30598557.52</v>
      </c>
      <c r="G183" s="28">
        <f>G184+G189+G192+G197</f>
        <v>620000</v>
      </c>
      <c r="H183" s="28">
        <f>H184+H189+H192+H197</f>
        <v>31218557.52</v>
      </c>
    </row>
    <row r="184" spans="1:8">
      <c r="A184" s="1" t="s">
        <v>256</v>
      </c>
      <c r="B184" s="25" t="s">
        <v>7</v>
      </c>
      <c r="C184" s="25" t="s">
        <v>75</v>
      </c>
      <c r="D184" s="25" t="s">
        <v>77</v>
      </c>
      <c r="E184" s="26"/>
      <c r="F184" s="28">
        <f>F185+F187</f>
        <v>13100000</v>
      </c>
      <c r="G184" s="28">
        <f>G185+G187</f>
        <v>0</v>
      </c>
      <c r="H184" s="28">
        <f>H185+H187</f>
        <v>13100000</v>
      </c>
    </row>
    <row r="185" spans="1:8" ht="24">
      <c r="A185" s="1" t="s">
        <v>136</v>
      </c>
      <c r="B185" s="25" t="s">
        <v>7</v>
      </c>
      <c r="C185" s="25" t="s">
        <v>75</v>
      </c>
      <c r="D185" s="25" t="s">
        <v>77</v>
      </c>
      <c r="E185" s="26" t="s">
        <v>15</v>
      </c>
      <c r="F185" s="28">
        <f>F186</f>
        <v>11600000</v>
      </c>
      <c r="G185" s="28">
        <f>G186</f>
        <v>0</v>
      </c>
      <c r="H185" s="28">
        <f>H186</f>
        <v>11600000</v>
      </c>
    </row>
    <row r="186" spans="1:8" ht="24">
      <c r="A186" s="2" t="s">
        <v>137</v>
      </c>
      <c r="B186" s="29" t="s">
        <v>7</v>
      </c>
      <c r="C186" s="29" t="s">
        <v>75</v>
      </c>
      <c r="D186" s="29" t="s">
        <v>77</v>
      </c>
      <c r="E186" s="30" t="s">
        <v>16</v>
      </c>
      <c r="F186" s="31">
        <v>11600000</v>
      </c>
      <c r="G186" s="31"/>
      <c r="H186" s="31">
        <f>F186+G186</f>
        <v>11600000</v>
      </c>
    </row>
    <row r="187" spans="1:8">
      <c r="A187" s="1" t="s">
        <v>138</v>
      </c>
      <c r="B187" s="25" t="s">
        <v>7</v>
      </c>
      <c r="C187" s="25" t="s">
        <v>75</v>
      </c>
      <c r="D187" s="25" t="s">
        <v>77</v>
      </c>
      <c r="E187" s="26" t="s">
        <v>17</v>
      </c>
      <c r="F187" s="28">
        <f>F188</f>
        <v>1500000</v>
      </c>
      <c r="G187" s="28">
        <f>G188</f>
        <v>0</v>
      </c>
      <c r="H187" s="28">
        <f>H188</f>
        <v>1500000</v>
      </c>
    </row>
    <row r="188" spans="1:8" ht="36">
      <c r="A188" s="2" t="s">
        <v>140</v>
      </c>
      <c r="B188" s="29" t="s">
        <v>7</v>
      </c>
      <c r="C188" s="29" t="s">
        <v>75</v>
      </c>
      <c r="D188" s="29" t="s">
        <v>77</v>
      </c>
      <c r="E188" s="30" t="s">
        <v>39</v>
      </c>
      <c r="F188" s="31">
        <v>1500000</v>
      </c>
      <c r="G188" s="31"/>
      <c r="H188" s="31">
        <f>F188+G188</f>
        <v>1500000</v>
      </c>
    </row>
    <row r="189" spans="1:8">
      <c r="A189" s="1" t="s">
        <v>255</v>
      </c>
      <c r="B189" s="25" t="s">
        <v>7</v>
      </c>
      <c r="C189" s="25" t="s">
        <v>75</v>
      </c>
      <c r="D189" s="25" t="s">
        <v>78</v>
      </c>
      <c r="E189" s="26"/>
      <c r="F189" s="28">
        <f t="shared" ref="F189:H190" si="33">F190</f>
        <v>2330000</v>
      </c>
      <c r="G189" s="28">
        <f t="shared" si="33"/>
        <v>0</v>
      </c>
      <c r="H189" s="28">
        <f t="shared" si="33"/>
        <v>2330000</v>
      </c>
    </row>
    <row r="190" spans="1:8" ht="24">
      <c r="A190" s="1" t="s">
        <v>136</v>
      </c>
      <c r="B190" s="25" t="s">
        <v>7</v>
      </c>
      <c r="C190" s="25" t="s">
        <v>75</v>
      </c>
      <c r="D190" s="25" t="s">
        <v>78</v>
      </c>
      <c r="E190" s="26" t="s">
        <v>15</v>
      </c>
      <c r="F190" s="28">
        <f t="shared" si="33"/>
        <v>2330000</v>
      </c>
      <c r="G190" s="28">
        <f t="shared" si="33"/>
        <v>0</v>
      </c>
      <c r="H190" s="28">
        <f t="shared" si="33"/>
        <v>2330000</v>
      </c>
    </row>
    <row r="191" spans="1:8" ht="24">
      <c r="A191" s="2" t="s">
        <v>137</v>
      </c>
      <c r="B191" s="29" t="s">
        <v>7</v>
      </c>
      <c r="C191" s="29" t="s">
        <v>75</v>
      </c>
      <c r="D191" s="29" t="s">
        <v>78</v>
      </c>
      <c r="E191" s="30" t="s">
        <v>16</v>
      </c>
      <c r="F191" s="31">
        <v>2330000</v>
      </c>
      <c r="G191" s="31"/>
      <c r="H191" s="31">
        <f>F191+G191</f>
        <v>2330000</v>
      </c>
    </row>
    <row r="192" spans="1:8">
      <c r="A192" s="1" t="s">
        <v>254</v>
      </c>
      <c r="B192" s="25" t="s">
        <v>7</v>
      </c>
      <c r="C192" s="25" t="s">
        <v>75</v>
      </c>
      <c r="D192" s="25" t="s">
        <v>79</v>
      </c>
      <c r="E192" s="26"/>
      <c r="F192" s="28">
        <f>F193+F195</f>
        <v>1477472</v>
      </c>
      <c r="G192" s="28">
        <f>G193+G195</f>
        <v>0</v>
      </c>
      <c r="H192" s="28">
        <f>H193+H195</f>
        <v>1477472</v>
      </c>
    </row>
    <row r="193" spans="1:8" ht="24">
      <c r="A193" s="1" t="s">
        <v>136</v>
      </c>
      <c r="B193" s="25" t="s">
        <v>7</v>
      </c>
      <c r="C193" s="25" t="s">
        <v>75</v>
      </c>
      <c r="D193" s="25" t="s">
        <v>79</v>
      </c>
      <c r="E193" s="26" t="s">
        <v>15</v>
      </c>
      <c r="F193" s="28">
        <f>F194</f>
        <v>754838</v>
      </c>
      <c r="G193" s="28">
        <f>G194</f>
        <v>0</v>
      </c>
      <c r="H193" s="28">
        <f>H194</f>
        <v>754838</v>
      </c>
    </row>
    <row r="194" spans="1:8" ht="24">
      <c r="A194" s="2" t="s">
        <v>137</v>
      </c>
      <c r="B194" s="29" t="s">
        <v>7</v>
      </c>
      <c r="C194" s="29" t="s">
        <v>75</v>
      </c>
      <c r="D194" s="29" t="s">
        <v>79</v>
      </c>
      <c r="E194" s="30" t="s">
        <v>16</v>
      </c>
      <c r="F194" s="31">
        <v>754838</v>
      </c>
      <c r="G194" s="31"/>
      <c r="H194" s="31">
        <f>F194+G194</f>
        <v>754838</v>
      </c>
    </row>
    <row r="195" spans="1:8">
      <c r="A195" s="1" t="s">
        <v>138</v>
      </c>
      <c r="B195" s="25" t="s">
        <v>7</v>
      </c>
      <c r="C195" s="25" t="s">
        <v>75</v>
      </c>
      <c r="D195" s="25" t="s">
        <v>79</v>
      </c>
      <c r="E195" s="26" t="s">
        <v>17</v>
      </c>
      <c r="F195" s="28">
        <f>F196</f>
        <v>722634</v>
      </c>
      <c r="G195" s="28">
        <f>G196</f>
        <v>0</v>
      </c>
      <c r="H195" s="28">
        <f>H196</f>
        <v>722634</v>
      </c>
    </row>
    <row r="196" spans="1:8" ht="36">
      <c r="A196" s="2" t="s">
        <v>140</v>
      </c>
      <c r="B196" s="29" t="s">
        <v>7</v>
      </c>
      <c r="C196" s="29" t="s">
        <v>75</v>
      </c>
      <c r="D196" s="29" t="s">
        <v>79</v>
      </c>
      <c r="E196" s="30" t="s">
        <v>39</v>
      </c>
      <c r="F196" s="31">
        <v>722634</v>
      </c>
      <c r="G196" s="31"/>
      <c r="H196" s="31">
        <f>F196+G196</f>
        <v>722634</v>
      </c>
    </row>
    <row r="197" spans="1:8" ht="24">
      <c r="A197" s="1" t="s">
        <v>253</v>
      </c>
      <c r="B197" s="25" t="s">
        <v>7</v>
      </c>
      <c r="C197" s="25" t="s">
        <v>75</v>
      </c>
      <c r="D197" s="25" t="s">
        <v>80</v>
      </c>
      <c r="E197" s="26"/>
      <c r="F197" s="28">
        <f>F198+F200</f>
        <v>13691085.52</v>
      </c>
      <c r="G197" s="28">
        <f>G198+G200</f>
        <v>620000</v>
      </c>
      <c r="H197" s="28">
        <f>H198+H200</f>
        <v>14311085.52</v>
      </c>
    </row>
    <row r="198" spans="1:8" ht="24">
      <c r="A198" s="1" t="s">
        <v>136</v>
      </c>
      <c r="B198" s="25" t="s">
        <v>7</v>
      </c>
      <c r="C198" s="25" t="s">
        <v>75</v>
      </c>
      <c r="D198" s="25" t="s">
        <v>80</v>
      </c>
      <c r="E198" s="26" t="s">
        <v>15</v>
      </c>
      <c r="F198" s="28">
        <f>F199</f>
        <v>12721085.52</v>
      </c>
      <c r="G198" s="28">
        <f>G199</f>
        <v>620000</v>
      </c>
      <c r="H198" s="28">
        <f>H199</f>
        <v>13341085.52</v>
      </c>
    </row>
    <row r="199" spans="1:8" ht="24">
      <c r="A199" s="2" t="s">
        <v>137</v>
      </c>
      <c r="B199" s="29" t="s">
        <v>7</v>
      </c>
      <c r="C199" s="29" t="s">
        <v>75</v>
      </c>
      <c r="D199" s="29" t="s">
        <v>80</v>
      </c>
      <c r="E199" s="30" t="s">
        <v>16</v>
      </c>
      <c r="F199" s="31">
        <v>12721085.52</v>
      </c>
      <c r="G199" s="31">
        <f>150000+470000</f>
        <v>620000</v>
      </c>
      <c r="H199" s="31">
        <f>F199+G199</f>
        <v>13341085.52</v>
      </c>
    </row>
    <row r="200" spans="1:8">
      <c r="A200" s="1" t="s">
        <v>138</v>
      </c>
      <c r="B200" s="25" t="s">
        <v>7</v>
      </c>
      <c r="C200" s="25" t="s">
        <v>75</v>
      </c>
      <c r="D200" s="25" t="s">
        <v>80</v>
      </c>
      <c r="E200" s="26" t="s">
        <v>17</v>
      </c>
      <c r="F200" s="28">
        <f>F201</f>
        <v>970000</v>
      </c>
      <c r="G200" s="28">
        <f>G201</f>
        <v>0</v>
      </c>
      <c r="H200" s="28">
        <f>H201</f>
        <v>970000</v>
      </c>
    </row>
    <row r="201" spans="1:8" ht="36">
      <c r="A201" s="2" t="s">
        <v>140</v>
      </c>
      <c r="B201" s="29" t="s">
        <v>7</v>
      </c>
      <c r="C201" s="29" t="s">
        <v>75</v>
      </c>
      <c r="D201" s="29" t="s">
        <v>80</v>
      </c>
      <c r="E201" s="30" t="s">
        <v>39</v>
      </c>
      <c r="F201" s="31">
        <v>970000</v>
      </c>
      <c r="G201" s="31"/>
      <c r="H201" s="31">
        <f>F201+G201</f>
        <v>970000</v>
      </c>
    </row>
    <row r="202" spans="1:8">
      <c r="A202" s="1" t="s">
        <v>252</v>
      </c>
      <c r="B202" s="25" t="s">
        <v>7</v>
      </c>
      <c r="C202" s="25" t="s">
        <v>81</v>
      </c>
      <c r="D202" s="25"/>
      <c r="E202" s="26"/>
      <c r="F202" s="28">
        <f t="shared" ref="F202:H203" si="34">F203</f>
        <v>37045000</v>
      </c>
      <c r="G202" s="28">
        <f t="shared" si="34"/>
        <v>196101</v>
      </c>
      <c r="H202" s="28">
        <f t="shared" si="34"/>
        <v>37241101</v>
      </c>
    </row>
    <row r="203" spans="1:8">
      <c r="A203" s="1" t="s">
        <v>251</v>
      </c>
      <c r="B203" s="25" t="s">
        <v>7</v>
      </c>
      <c r="C203" s="25" t="s">
        <v>82</v>
      </c>
      <c r="D203" s="25"/>
      <c r="E203" s="26"/>
      <c r="F203" s="28">
        <f t="shared" si="34"/>
        <v>37045000</v>
      </c>
      <c r="G203" s="28">
        <f t="shared" si="34"/>
        <v>196101</v>
      </c>
      <c r="H203" s="28">
        <f t="shared" si="34"/>
        <v>37241101</v>
      </c>
    </row>
    <row r="204" spans="1:8" ht="36">
      <c r="A204" s="1" t="s">
        <v>250</v>
      </c>
      <c r="B204" s="25" t="s">
        <v>7</v>
      </c>
      <c r="C204" s="25" t="s">
        <v>82</v>
      </c>
      <c r="D204" s="25" t="s">
        <v>83</v>
      </c>
      <c r="E204" s="26"/>
      <c r="F204" s="28">
        <f>+F205+F216+F224+F228+F232</f>
        <v>37045000</v>
      </c>
      <c r="G204" s="28">
        <f>+G205+G216+G224+G228+G232</f>
        <v>196101</v>
      </c>
      <c r="H204" s="28">
        <f>+H205+H216+H224+H228+H232</f>
        <v>37241101</v>
      </c>
    </row>
    <row r="205" spans="1:8" ht="36">
      <c r="A205" s="1" t="s">
        <v>249</v>
      </c>
      <c r="B205" s="25" t="s">
        <v>7</v>
      </c>
      <c r="C205" s="25" t="s">
        <v>82</v>
      </c>
      <c r="D205" s="25" t="s">
        <v>84</v>
      </c>
      <c r="E205" s="26"/>
      <c r="F205" s="28">
        <f>F206+F213</f>
        <v>15496000</v>
      </c>
      <c r="G205" s="28">
        <f>G206+G213</f>
        <v>94075</v>
      </c>
      <c r="H205" s="28">
        <f>H206+H213</f>
        <v>15590075</v>
      </c>
    </row>
    <row r="206" spans="1:8" ht="24">
      <c r="A206" s="1" t="s">
        <v>247</v>
      </c>
      <c r="B206" s="25" t="s">
        <v>7</v>
      </c>
      <c r="C206" s="25" t="s">
        <v>82</v>
      </c>
      <c r="D206" s="25" t="s">
        <v>85</v>
      </c>
      <c r="E206" s="26"/>
      <c r="F206" s="28">
        <f>F207+F209+F211</f>
        <v>2507000</v>
      </c>
      <c r="G206" s="28">
        <f>G207+G209+G211</f>
        <v>94075</v>
      </c>
      <c r="H206" s="28">
        <f>H207+H209+H211</f>
        <v>2601075</v>
      </c>
    </row>
    <row r="207" spans="1:8" ht="60">
      <c r="A207" s="1" t="s">
        <v>134</v>
      </c>
      <c r="B207" s="25" t="s">
        <v>7</v>
      </c>
      <c r="C207" s="25" t="s">
        <v>82</v>
      </c>
      <c r="D207" s="25" t="s">
        <v>85</v>
      </c>
      <c r="E207" s="26" t="s">
        <v>12</v>
      </c>
      <c r="F207" s="28">
        <f>F208</f>
        <v>1613000</v>
      </c>
      <c r="G207" s="28">
        <f>G208</f>
        <v>0</v>
      </c>
      <c r="H207" s="28">
        <f>H208</f>
        <v>1613000</v>
      </c>
    </row>
    <row r="208" spans="1:8">
      <c r="A208" s="2" t="s">
        <v>246</v>
      </c>
      <c r="B208" s="29" t="s">
        <v>7</v>
      </c>
      <c r="C208" s="29" t="s">
        <v>82</v>
      </c>
      <c r="D208" s="29" t="s">
        <v>85</v>
      </c>
      <c r="E208" s="30" t="s">
        <v>86</v>
      </c>
      <c r="F208" s="31">
        <v>1613000</v>
      </c>
      <c r="G208" s="31"/>
      <c r="H208" s="31">
        <f>F208+G208</f>
        <v>1613000</v>
      </c>
    </row>
    <row r="209" spans="1:8" ht="24">
      <c r="A209" s="1" t="s">
        <v>136</v>
      </c>
      <c r="B209" s="25" t="s">
        <v>7</v>
      </c>
      <c r="C209" s="25" t="s">
        <v>82</v>
      </c>
      <c r="D209" s="25" t="s">
        <v>85</v>
      </c>
      <c r="E209" s="26" t="s">
        <v>15</v>
      </c>
      <c r="F209" s="28">
        <f>F210</f>
        <v>884000</v>
      </c>
      <c r="G209" s="28">
        <f>G210</f>
        <v>94075</v>
      </c>
      <c r="H209" s="28">
        <f>H210</f>
        <v>978075</v>
      </c>
    </row>
    <row r="210" spans="1:8" ht="24">
      <c r="A210" s="2" t="s">
        <v>137</v>
      </c>
      <c r="B210" s="29" t="s">
        <v>7</v>
      </c>
      <c r="C210" s="29" t="s">
        <v>82</v>
      </c>
      <c r="D210" s="29" t="s">
        <v>85</v>
      </c>
      <c r="E210" s="30" t="s">
        <v>16</v>
      </c>
      <c r="F210" s="31">
        <v>884000</v>
      </c>
      <c r="G210" s="31">
        <v>94075</v>
      </c>
      <c r="H210" s="31">
        <f>F210+G210</f>
        <v>978075</v>
      </c>
    </row>
    <row r="211" spans="1:8">
      <c r="A211" s="1" t="s">
        <v>138</v>
      </c>
      <c r="B211" s="25" t="s">
        <v>7</v>
      </c>
      <c r="C211" s="25" t="s">
        <v>82</v>
      </c>
      <c r="D211" s="25" t="s">
        <v>85</v>
      </c>
      <c r="E211" s="26" t="s">
        <v>17</v>
      </c>
      <c r="F211" s="28">
        <f>F212</f>
        <v>10000</v>
      </c>
      <c r="G211" s="28">
        <f>G212</f>
        <v>0</v>
      </c>
      <c r="H211" s="28">
        <f>H212</f>
        <v>10000</v>
      </c>
    </row>
    <row r="212" spans="1:8">
      <c r="A212" s="2" t="s">
        <v>191</v>
      </c>
      <c r="B212" s="29" t="s">
        <v>7</v>
      </c>
      <c r="C212" s="29" t="s">
        <v>82</v>
      </c>
      <c r="D212" s="29" t="s">
        <v>85</v>
      </c>
      <c r="E212" s="30" t="s">
        <v>18</v>
      </c>
      <c r="F212" s="31">
        <v>10000</v>
      </c>
      <c r="G212" s="31"/>
      <c r="H212" s="31">
        <f>F212+G212</f>
        <v>10000</v>
      </c>
    </row>
    <row r="213" spans="1:8" ht="24">
      <c r="A213" s="1" t="s">
        <v>227</v>
      </c>
      <c r="B213" s="25" t="s">
        <v>7</v>
      </c>
      <c r="C213" s="25" t="s">
        <v>82</v>
      </c>
      <c r="D213" s="25" t="s">
        <v>87</v>
      </c>
      <c r="E213" s="26"/>
      <c r="F213" s="28">
        <f t="shared" ref="F213:H214" si="35">F214</f>
        <v>12989000</v>
      </c>
      <c r="G213" s="28">
        <f t="shared" si="35"/>
        <v>0</v>
      </c>
      <c r="H213" s="28">
        <f t="shared" si="35"/>
        <v>12989000</v>
      </c>
    </row>
    <row r="214" spans="1:8" ht="24">
      <c r="A214" s="1" t="s">
        <v>139</v>
      </c>
      <c r="B214" s="25" t="s">
        <v>7</v>
      </c>
      <c r="C214" s="25" t="s">
        <v>82</v>
      </c>
      <c r="D214" s="25" t="s">
        <v>87</v>
      </c>
      <c r="E214" s="26" t="s">
        <v>35</v>
      </c>
      <c r="F214" s="28">
        <f t="shared" si="35"/>
        <v>12989000</v>
      </c>
      <c r="G214" s="28">
        <f t="shared" si="35"/>
        <v>0</v>
      </c>
      <c r="H214" s="28">
        <f t="shared" si="35"/>
        <v>12989000</v>
      </c>
    </row>
    <row r="215" spans="1:8">
      <c r="A215" s="2" t="s">
        <v>147</v>
      </c>
      <c r="B215" s="29" t="s">
        <v>7</v>
      </c>
      <c r="C215" s="29" t="s">
        <v>82</v>
      </c>
      <c r="D215" s="29" t="s">
        <v>87</v>
      </c>
      <c r="E215" s="30" t="s">
        <v>88</v>
      </c>
      <c r="F215" s="31">
        <v>12989000</v>
      </c>
      <c r="G215" s="31"/>
      <c r="H215" s="31">
        <f>F215+G215</f>
        <v>12989000</v>
      </c>
    </row>
    <row r="216" spans="1:8" ht="36">
      <c r="A216" s="1" t="s">
        <v>248</v>
      </c>
      <c r="B216" s="25" t="s">
        <v>7</v>
      </c>
      <c r="C216" s="25" t="s">
        <v>82</v>
      </c>
      <c r="D216" s="25" t="s">
        <v>89</v>
      </c>
      <c r="E216" s="26"/>
      <c r="F216" s="28">
        <f>F217</f>
        <v>6568000</v>
      </c>
      <c r="G216" s="28">
        <f>G217</f>
        <v>0</v>
      </c>
      <c r="H216" s="28">
        <f>H217</f>
        <v>6568000</v>
      </c>
    </row>
    <row r="217" spans="1:8" ht="24">
      <c r="A217" s="1" t="s">
        <v>247</v>
      </c>
      <c r="B217" s="25" t="s">
        <v>7</v>
      </c>
      <c r="C217" s="25" t="s">
        <v>82</v>
      </c>
      <c r="D217" s="25" t="s">
        <v>90</v>
      </c>
      <c r="E217" s="26"/>
      <c r="F217" s="28">
        <f>F218+F220+F222</f>
        <v>6568000</v>
      </c>
      <c r="G217" s="28">
        <f>G218+G220+G222</f>
        <v>0</v>
      </c>
      <c r="H217" s="28">
        <f>H218+H220+H222</f>
        <v>6568000</v>
      </c>
    </row>
    <row r="218" spans="1:8" ht="60">
      <c r="A218" s="1" t="s">
        <v>134</v>
      </c>
      <c r="B218" s="25" t="s">
        <v>7</v>
      </c>
      <c r="C218" s="25" t="s">
        <v>82</v>
      </c>
      <c r="D218" s="25" t="s">
        <v>90</v>
      </c>
      <c r="E218" s="26" t="s">
        <v>12</v>
      </c>
      <c r="F218" s="28">
        <f>F219</f>
        <v>4695000</v>
      </c>
      <c r="G218" s="28">
        <f>G219</f>
        <v>0</v>
      </c>
      <c r="H218" s="28">
        <f>H219</f>
        <v>4695000</v>
      </c>
    </row>
    <row r="219" spans="1:8">
      <c r="A219" s="2" t="s">
        <v>246</v>
      </c>
      <c r="B219" s="29" t="s">
        <v>7</v>
      </c>
      <c r="C219" s="29" t="s">
        <v>82</v>
      </c>
      <c r="D219" s="29" t="s">
        <v>90</v>
      </c>
      <c r="E219" s="30" t="s">
        <v>86</v>
      </c>
      <c r="F219" s="31">
        <v>4695000</v>
      </c>
      <c r="G219" s="31"/>
      <c r="H219" s="31">
        <f>F219+G219</f>
        <v>4695000</v>
      </c>
    </row>
    <row r="220" spans="1:8" ht="24">
      <c r="A220" s="1" t="s">
        <v>136</v>
      </c>
      <c r="B220" s="25" t="s">
        <v>7</v>
      </c>
      <c r="C220" s="25" t="s">
        <v>82</v>
      </c>
      <c r="D220" s="25" t="s">
        <v>90</v>
      </c>
      <c r="E220" s="26" t="s">
        <v>15</v>
      </c>
      <c r="F220" s="28">
        <f>F221</f>
        <v>1854000</v>
      </c>
      <c r="G220" s="28">
        <f>G221</f>
        <v>0</v>
      </c>
      <c r="H220" s="28">
        <f>H221</f>
        <v>1854000</v>
      </c>
    </row>
    <row r="221" spans="1:8" ht="24">
      <c r="A221" s="2" t="s">
        <v>137</v>
      </c>
      <c r="B221" s="29" t="s">
        <v>7</v>
      </c>
      <c r="C221" s="29" t="s">
        <v>82</v>
      </c>
      <c r="D221" s="29" t="s">
        <v>90</v>
      </c>
      <c r="E221" s="30" t="s">
        <v>16</v>
      </c>
      <c r="F221" s="31">
        <v>1854000</v>
      </c>
      <c r="G221" s="31"/>
      <c r="H221" s="31">
        <f>F221+G221</f>
        <v>1854000</v>
      </c>
    </row>
    <row r="222" spans="1:8">
      <c r="A222" s="1" t="s">
        <v>138</v>
      </c>
      <c r="B222" s="25" t="s">
        <v>7</v>
      </c>
      <c r="C222" s="25" t="s">
        <v>82</v>
      </c>
      <c r="D222" s="25" t="s">
        <v>90</v>
      </c>
      <c r="E222" s="26" t="s">
        <v>17</v>
      </c>
      <c r="F222" s="28">
        <f>F223</f>
        <v>19000</v>
      </c>
      <c r="G222" s="28">
        <f>G223</f>
        <v>0</v>
      </c>
      <c r="H222" s="28">
        <f>H223</f>
        <v>19000</v>
      </c>
    </row>
    <row r="223" spans="1:8">
      <c r="A223" s="2" t="s">
        <v>191</v>
      </c>
      <c r="B223" s="29" t="s">
        <v>7</v>
      </c>
      <c r="C223" s="29" t="s">
        <v>82</v>
      </c>
      <c r="D223" s="29" t="s">
        <v>90</v>
      </c>
      <c r="E223" s="30" t="s">
        <v>18</v>
      </c>
      <c r="F223" s="31">
        <v>19000</v>
      </c>
      <c r="G223" s="31"/>
      <c r="H223" s="31">
        <f>F223+G223</f>
        <v>19000</v>
      </c>
    </row>
    <row r="224" spans="1:8" ht="36">
      <c r="A224" s="1" t="s">
        <v>245</v>
      </c>
      <c r="B224" s="25" t="s">
        <v>7</v>
      </c>
      <c r="C224" s="25" t="s">
        <v>82</v>
      </c>
      <c r="D224" s="25" t="s">
        <v>91</v>
      </c>
      <c r="E224" s="26"/>
      <c r="F224" s="28">
        <f t="shared" ref="F224:H226" si="36">F225</f>
        <v>11423000</v>
      </c>
      <c r="G224" s="28">
        <f t="shared" si="36"/>
        <v>0</v>
      </c>
      <c r="H224" s="28">
        <f t="shared" si="36"/>
        <v>11423000</v>
      </c>
    </row>
    <row r="225" spans="1:8" ht="24">
      <c r="A225" s="1" t="s">
        <v>227</v>
      </c>
      <c r="B225" s="25" t="s">
        <v>7</v>
      </c>
      <c r="C225" s="25" t="s">
        <v>82</v>
      </c>
      <c r="D225" s="25" t="s">
        <v>92</v>
      </c>
      <c r="E225" s="26"/>
      <c r="F225" s="28">
        <f t="shared" si="36"/>
        <v>11423000</v>
      </c>
      <c r="G225" s="28">
        <f t="shared" si="36"/>
        <v>0</v>
      </c>
      <c r="H225" s="28">
        <f t="shared" si="36"/>
        <v>11423000</v>
      </c>
    </row>
    <row r="226" spans="1:8" ht="24">
      <c r="A226" s="1" t="s">
        <v>139</v>
      </c>
      <c r="B226" s="25" t="s">
        <v>7</v>
      </c>
      <c r="C226" s="25" t="s">
        <v>82</v>
      </c>
      <c r="D226" s="25" t="s">
        <v>92</v>
      </c>
      <c r="E226" s="26" t="s">
        <v>35</v>
      </c>
      <c r="F226" s="28">
        <f t="shared" si="36"/>
        <v>11423000</v>
      </c>
      <c r="G226" s="28">
        <f t="shared" si="36"/>
        <v>0</v>
      </c>
      <c r="H226" s="28">
        <f t="shared" si="36"/>
        <v>11423000</v>
      </c>
    </row>
    <row r="227" spans="1:8">
      <c r="A227" s="2" t="s">
        <v>147</v>
      </c>
      <c r="B227" s="29" t="s">
        <v>7</v>
      </c>
      <c r="C227" s="29" t="s">
        <v>82</v>
      </c>
      <c r="D227" s="29" t="s">
        <v>92</v>
      </c>
      <c r="E227" s="30" t="s">
        <v>88</v>
      </c>
      <c r="F227" s="31">
        <v>11423000</v>
      </c>
      <c r="G227" s="31"/>
      <c r="H227" s="31">
        <f>F227+G227</f>
        <v>11423000</v>
      </c>
    </row>
    <row r="228" spans="1:8" ht="48">
      <c r="A228" s="1" t="s">
        <v>244</v>
      </c>
      <c r="B228" s="25" t="s">
        <v>7</v>
      </c>
      <c r="C228" s="25" t="s">
        <v>82</v>
      </c>
      <c r="D228" s="25" t="s">
        <v>93</v>
      </c>
      <c r="E228" s="26"/>
      <c r="F228" s="28">
        <f t="shared" ref="F228:H230" si="37">F229</f>
        <v>2958000</v>
      </c>
      <c r="G228" s="28">
        <f t="shared" si="37"/>
        <v>65249</v>
      </c>
      <c r="H228" s="28">
        <f t="shared" si="37"/>
        <v>3023249</v>
      </c>
    </row>
    <row r="229" spans="1:8" ht="24">
      <c r="A229" s="1" t="s">
        <v>227</v>
      </c>
      <c r="B229" s="25" t="s">
        <v>7</v>
      </c>
      <c r="C229" s="25" t="s">
        <v>82</v>
      </c>
      <c r="D229" s="25" t="s">
        <v>94</v>
      </c>
      <c r="E229" s="26"/>
      <c r="F229" s="28">
        <f t="shared" si="37"/>
        <v>2958000</v>
      </c>
      <c r="G229" s="28">
        <f t="shared" si="37"/>
        <v>65249</v>
      </c>
      <c r="H229" s="28">
        <f t="shared" si="37"/>
        <v>3023249</v>
      </c>
    </row>
    <row r="230" spans="1:8" ht="24">
      <c r="A230" s="1" t="s">
        <v>139</v>
      </c>
      <c r="B230" s="25" t="s">
        <v>7</v>
      </c>
      <c r="C230" s="25" t="s">
        <v>82</v>
      </c>
      <c r="D230" s="25" t="s">
        <v>94</v>
      </c>
      <c r="E230" s="26" t="s">
        <v>35</v>
      </c>
      <c r="F230" s="28">
        <f t="shared" si="37"/>
        <v>2958000</v>
      </c>
      <c r="G230" s="28">
        <f t="shared" si="37"/>
        <v>65249</v>
      </c>
      <c r="H230" s="28">
        <f t="shared" si="37"/>
        <v>3023249</v>
      </c>
    </row>
    <row r="231" spans="1:8">
      <c r="A231" s="2" t="s">
        <v>147</v>
      </c>
      <c r="B231" s="29" t="s">
        <v>7</v>
      </c>
      <c r="C231" s="29" t="s">
        <v>82</v>
      </c>
      <c r="D231" s="29" t="s">
        <v>94</v>
      </c>
      <c r="E231" s="30" t="s">
        <v>88</v>
      </c>
      <c r="F231" s="31">
        <v>2958000</v>
      </c>
      <c r="G231" s="31">
        <v>65249</v>
      </c>
      <c r="H231" s="31">
        <f>F231+G231</f>
        <v>3023249</v>
      </c>
    </row>
    <row r="232" spans="1:8" ht="48">
      <c r="A232" s="1" t="s">
        <v>243</v>
      </c>
      <c r="B232" s="25" t="s">
        <v>7</v>
      </c>
      <c r="C232" s="25" t="s">
        <v>82</v>
      </c>
      <c r="D232" s="25" t="s">
        <v>95</v>
      </c>
      <c r="E232" s="26"/>
      <c r="F232" s="28">
        <f t="shared" ref="F232:H234" si="38">F233</f>
        <v>600000</v>
      </c>
      <c r="G232" s="28">
        <f t="shared" si="38"/>
        <v>36777</v>
      </c>
      <c r="H232" s="28">
        <f t="shared" si="38"/>
        <v>636777</v>
      </c>
    </row>
    <row r="233" spans="1:8">
      <c r="A233" s="1" t="s">
        <v>242</v>
      </c>
      <c r="B233" s="25" t="s">
        <v>7</v>
      </c>
      <c r="C233" s="25" t="s">
        <v>82</v>
      </c>
      <c r="D233" s="25" t="s">
        <v>96</v>
      </c>
      <c r="E233" s="26"/>
      <c r="F233" s="28">
        <f t="shared" si="38"/>
        <v>600000</v>
      </c>
      <c r="G233" s="28">
        <f t="shared" si="38"/>
        <v>36777</v>
      </c>
      <c r="H233" s="28">
        <f t="shared" si="38"/>
        <v>636777</v>
      </c>
    </row>
    <row r="234" spans="1:8" ht="24">
      <c r="A234" s="1" t="s">
        <v>136</v>
      </c>
      <c r="B234" s="25" t="s">
        <v>7</v>
      </c>
      <c r="C234" s="25" t="s">
        <v>82</v>
      </c>
      <c r="D234" s="25" t="s">
        <v>96</v>
      </c>
      <c r="E234" s="26" t="s">
        <v>15</v>
      </c>
      <c r="F234" s="28">
        <f t="shared" si="38"/>
        <v>600000</v>
      </c>
      <c r="G234" s="28">
        <f t="shared" si="38"/>
        <v>36777</v>
      </c>
      <c r="H234" s="28">
        <f t="shared" si="38"/>
        <v>636777</v>
      </c>
    </row>
    <row r="235" spans="1:8" ht="24">
      <c r="A235" s="2" t="s">
        <v>137</v>
      </c>
      <c r="B235" s="29" t="s">
        <v>7</v>
      </c>
      <c r="C235" s="29" t="s">
        <v>82</v>
      </c>
      <c r="D235" s="29" t="s">
        <v>96</v>
      </c>
      <c r="E235" s="30" t="s">
        <v>16</v>
      </c>
      <c r="F235" s="31">
        <v>600000</v>
      </c>
      <c r="G235" s="31">
        <v>36777</v>
      </c>
      <c r="H235" s="31">
        <f>F235+G235</f>
        <v>636777</v>
      </c>
    </row>
    <row r="236" spans="1:8">
      <c r="A236" s="1" t="s">
        <v>131</v>
      </c>
      <c r="B236" s="25" t="s">
        <v>7</v>
      </c>
      <c r="C236" s="25" t="s">
        <v>97</v>
      </c>
      <c r="D236" s="25"/>
      <c r="E236" s="26"/>
      <c r="F236" s="28">
        <f>F237+F253</f>
        <v>3908000</v>
      </c>
      <c r="G236" s="28">
        <f>G237+G253</f>
        <v>1924292.5</v>
      </c>
      <c r="H236" s="28">
        <f>H237+H253</f>
        <v>5832292.5</v>
      </c>
    </row>
    <row r="237" spans="1:8">
      <c r="A237" s="1" t="s">
        <v>132</v>
      </c>
      <c r="B237" s="25" t="s">
        <v>7</v>
      </c>
      <c r="C237" s="25" t="s">
        <v>98</v>
      </c>
      <c r="D237" s="25"/>
      <c r="E237" s="26"/>
      <c r="F237" s="28">
        <f>F238+F249</f>
        <v>1960000</v>
      </c>
      <c r="G237" s="28">
        <f>G238+G249</f>
        <v>164425.32</v>
      </c>
      <c r="H237" s="28">
        <f>H238+H249</f>
        <v>2124425.3200000003</v>
      </c>
    </row>
    <row r="238" spans="1:8" ht="36">
      <c r="A238" s="1" t="s">
        <v>237</v>
      </c>
      <c r="B238" s="25" t="s">
        <v>7</v>
      </c>
      <c r="C238" s="25" t="s">
        <v>98</v>
      </c>
      <c r="D238" s="25" t="s">
        <v>99</v>
      </c>
      <c r="E238" s="26"/>
      <c r="F238" s="28">
        <f>F239+F243+F246</f>
        <v>1960000</v>
      </c>
      <c r="G238" s="28">
        <f>G239+G243+G246</f>
        <v>-15574.68</v>
      </c>
      <c r="H238" s="28">
        <f>H239+H243+H246</f>
        <v>1944425.32</v>
      </c>
    </row>
    <row r="239" spans="1:8">
      <c r="A239" s="1" t="s">
        <v>236</v>
      </c>
      <c r="B239" s="25" t="s">
        <v>7</v>
      </c>
      <c r="C239" s="25" t="s">
        <v>98</v>
      </c>
      <c r="D239" s="25" t="s">
        <v>100</v>
      </c>
      <c r="E239" s="26"/>
      <c r="F239" s="28">
        <f>F240</f>
        <v>560000</v>
      </c>
      <c r="G239" s="28">
        <f>G240</f>
        <v>-15574.68</v>
      </c>
      <c r="H239" s="28">
        <f>H240</f>
        <v>544425.32000000007</v>
      </c>
    </row>
    <row r="240" spans="1:8">
      <c r="A240" s="1" t="s">
        <v>166</v>
      </c>
      <c r="B240" s="25" t="s">
        <v>7</v>
      </c>
      <c r="C240" s="25" t="s">
        <v>98</v>
      </c>
      <c r="D240" s="25" t="s">
        <v>100</v>
      </c>
      <c r="E240" s="26" t="s">
        <v>101</v>
      </c>
      <c r="F240" s="28">
        <f>F241+F242</f>
        <v>560000</v>
      </c>
      <c r="G240" s="28">
        <f>G241+G242</f>
        <v>-15574.68</v>
      </c>
      <c r="H240" s="28">
        <f>H241+H242</f>
        <v>544425.32000000007</v>
      </c>
    </row>
    <row r="241" spans="1:8">
      <c r="A241" s="2" t="s">
        <v>241</v>
      </c>
      <c r="B241" s="29" t="s">
        <v>7</v>
      </c>
      <c r="C241" s="29" t="s">
        <v>98</v>
      </c>
      <c r="D241" s="29" t="s">
        <v>100</v>
      </c>
      <c r="E241" s="30" t="s">
        <v>102</v>
      </c>
      <c r="F241" s="31">
        <v>360000</v>
      </c>
      <c r="G241" s="31"/>
      <c r="H241" s="31">
        <f>F241+G241</f>
        <v>360000</v>
      </c>
    </row>
    <row r="242" spans="1:8">
      <c r="A242" s="2" t="s">
        <v>167</v>
      </c>
      <c r="B242" s="29" t="s">
        <v>7</v>
      </c>
      <c r="C242" s="29" t="s">
        <v>98</v>
      </c>
      <c r="D242" s="29" t="s">
        <v>100</v>
      </c>
      <c r="E242" s="30" t="s">
        <v>103</v>
      </c>
      <c r="F242" s="31">
        <v>200000</v>
      </c>
      <c r="G242" s="31">
        <v>-15574.68</v>
      </c>
      <c r="H242" s="31">
        <f>F242+G242</f>
        <v>184425.32</v>
      </c>
    </row>
    <row r="243" spans="1:8" ht="24">
      <c r="A243" s="1" t="s">
        <v>240</v>
      </c>
      <c r="B243" s="25" t="s">
        <v>7</v>
      </c>
      <c r="C243" s="25" t="s">
        <v>98</v>
      </c>
      <c r="D243" s="25" t="s">
        <v>104</v>
      </c>
      <c r="E243" s="26"/>
      <c r="F243" s="28">
        <f t="shared" ref="F243:H244" si="39">F244</f>
        <v>400000</v>
      </c>
      <c r="G243" s="28">
        <f t="shared" si="39"/>
        <v>0</v>
      </c>
      <c r="H243" s="28">
        <f t="shared" si="39"/>
        <v>400000</v>
      </c>
    </row>
    <row r="244" spans="1:8">
      <c r="A244" s="1" t="s">
        <v>166</v>
      </c>
      <c r="B244" s="25" t="s">
        <v>7</v>
      </c>
      <c r="C244" s="25" t="s">
        <v>98</v>
      </c>
      <c r="D244" s="25" t="s">
        <v>104</v>
      </c>
      <c r="E244" s="26" t="s">
        <v>101</v>
      </c>
      <c r="F244" s="28">
        <f t="shared" si="39"/>
        <v>400000</v>
      </c>
      <c r="G244" s="28">
        <f t="shared" si="39"/>
        <v>0</v>
      </c>
      <c r="H244" s="28">
        <f t="shared" si="39"/>
        <v>400000</v>
      </c>
    </row>
    <row r="245" spans="1:8">
      <c r="A245" s="2" t="s">
        <v>167</v>
      </c>
      <c r="B245" s="29" t="s">
        <v>7</v>
      </c>
      <c r="C245" s="29" t="s">
        <v>98</v>
      </c>
      <c r="D245" s="29" t="s">
        <v>104</v>
      </c>
      <c r="E245" s="30" t="s">
        <v>103</v>
      </c>
      <c r="F245" s="31">
        <v>400000</v>
      </c>
      <c r="G245" s="31"/>
      <c r="H245" s="31">
        <f>F245+G245</f>
        <v>400000</v>
      </c>
    </row>
    <row r="246" spans="1:8" ht="36">
      <c r="A246" s="1" t="s">
        <v>239</v>
      </c>
      <c r="B246" s="25" t="s">
        <v>7</v>
      </c>
      <c r="C246" s="25" t="s">
        <v>98</v>
      </c>
      <c r="D246" s="25" t="s">
        <v>105</v>
      </c>
      <c r="E246" s="26"/>
      <c r="F246" s="28">
        <f t="shared" ref="F246:H247" si="40">F247</f>
        <v>1000000</v>
      </c>
      <c r="G246" s="28">
        <f t="shared" si="40"/>
        <v>0</v>
      </c>
      <c r="H246" s="28">
        <f t="shared" si="40"/>
        <v>1000000</v>
      </c>
    </row>
    <row r="247" spans="1:8">
      <c r="A247" s="1" t="s">
        <v>198</v>
      </c>
      <c r="B247" s="25" t="s">
        <v>7</v>
      </c>
      <c r="C247" s="25" t="s">
        <v>98</v>
      </c>
      <c r="D247" s="25" t="s">
        <v>105</v>
      </c>
      <c r="E247" s="26" t="s">
        <v>106</v>
      </c>
      <c r="F247" s="28">
        <f t="shared" si="40"/>
        <v>1000000</v>
      </c>
      <c r="G247" s="28">
        <f t="shared" si="40"/>
        <v>0</v>
      </c>
      <c r="H247" s="28">
        <f t="shared" si="40"/>
        <v>1000000</v>
      </c>
    </row>
    <row r="248" spans="1:8">
      <c r="A248" s="2" t="s">
        <v>199</v>
      </c>
      <c r="B248" s="29" t="s">
        <v>7</v>
      </c>
      <c r="C248" s="29" t="s">
        <v>98</v>
      </c>
      <c r="D248" s="29" t="s">
        <v>105</v>
      </c>
      <c r="E248" s="30" t="s">
        <v>107</v>
      </c>
      <c r="F248" s="31">
        <v>1000000</v>
      </c>
      <c r="G248" s="31"/>
      <c r="H248" s="31">
        <f>F248+G248</f>
        <v>1000000</v>
      </c>
    </row>
    <row r="249" spans="1:8">
      <c r="A249" s="1" t="s">
        <v>156</v>
      </c>
      <c r="B249" s="25" t="s">
        <v>7</v>
      </c>
      <c r="C249" s="25" t="s">
        <v>98</v>
      </c>
      <c r="D249" s="25" t="s">
        <v>157</v>
      </c>
      <c r="E249" s="25"/>
      <c r="F249" s="27">
        <f>F250</f>
        <v>0</v>
      </c>
      <c r="G249" s="27">
        <f t="shared" ref="G249:H251" si="41">G250</f>
        <v>180000</v>
      </c>
      <c r="H249" s="27">
        <f t="shared" si="41"/>
        <v>180000</v>
      </c>
    </row>
    <row r="250" spans="1:8">
      <c r="A250" s="1" t="s">
        <v>173</v>
      </c>
      <c r="B250" s="25" t="s">
        <v>7</v>
      </c>
      <c r="C250" s="25" t="s">
        <v>98</v>
      </c>
      <c r="D250" s="25" t="s">
        <v>174</v>
      </c>
      <c r="E250" s="25"/>
      <c r="F250" s="27">
        <f>F251</f>
        <v>0</v>
      </c>
      <c r="G250" s="27">
        <f t="shared" si="41"/>
        <v>180000</v>
      </c>
      <c r="H250" s="27">
        <f t="shared" si="41"/>
        <v>180000</v>
      </c>
    </row>
    <row r="251" spans="1:8">
      <c r="A251" s="1" t="s">
        <v>166</v>
      </c>
      <c r="B251" s="25" t="s">
        <v>7</v>
      </c>
      <c r="C251" s="25" t="s">
        <v>98</v>
      </c>
      <c r="D251" s="25" t="s">
        <v>174</v>
      </c>
      <c r="E251" s="25" t="s">
        <v>101</v>
      </c>
      <c r="F251" s="27">
        <f>F252</f>
        <v>0</v>
      </c>
      <c r="G251" s="27">
        <f t="shared" si="41"/>
        <v>180000</v>
      </c>
      <c r="H251" s="27">
        <f t="shared" si="41"/>
        <v>180000</v>
      </c>
    </row>
    <row r="252" spans="1:8">
      <c r="A252" s="2" t="s">
        <v>167</v>
      </c>
      <c r="B252" s="29" t="s">
        <v>7</v>
      </c>
      <c r="C252" s="29" t="s">
        <v>98</v>
      </c>
      <c r="D252" s="29" t="s">
        <v>174</v>
      </c>
      <c r="E252" s="29" t="s">
        <v>103</v>
      </c>
      <c r="F252" s="31"/>
      <c r="G252" s="31">
        <v>180000</v>
      </c>
      <c r="H252" s="31">
        <f>F252+G252</f>
        <v>180000</v>
      </c>
    </row>
    <row r="253" spans="1:8">
      <c r="A253" s="1" t="s">
        <v>238</v>
      </c>
      <c r="B253" s="25" t="s">
        <v>7</v>
      </c>
      <c r="C253" s="25" t="s">
        <v>108</v>
      </c>
      <c r="D253" s="25"/>
      <c r="E253" s="26"/>
      <c r="F253" s="28">
        <f>F254+F267</f>
        <v>1948000</v>
      </c>
      <c r="G253" s="28">
        <f>G254+G267</f>
        <v>1759867.18</v>
      </c>
      <c r="H253" s="28">
        <f>H254+H267</f>
        <v>3707867.1799999997</v>
      </c>
    </row>
    <row r="254" spans="1:8" ht="36">
      <c r="A254" s="1" t="s">
        <v>237</v>
      </c>
      <c r="B254" s="25" t="s">
        <v>7</v>
      </c>
      <c r="C254" s="25" t="s">
        <v>108</v>
      </c>
      <c r="D254" s="25" t="s">
        <v>99</v>
      </c>
      <c r="E254" s="26"/>
      <c r="F254" s="28">
        <f>F255+F258+F261+F264</f>
        <v>1648000</v>
      </c>
      <c r="G254" s="28">
        <f>G255+G258+G261+G264</f>
        <v>1759867.18</v>
      </c>
      <c r="H254" s="28">
        <f>H255+H258+H261+H264</f>
        <v>3407867.1799999997</v>
      </c>
    </row>
    <row r="255" spans="1:8">
      <c r="A255" s="1" t="s">
        <v>236</v>
      </c>
      <c r="B255" s="25" t="s">
        <v>7</v>
      </c>
      <c r="C255" s="25" t="s">
        <v>108</v>
      </c>
      <c r="D255" s="25" t="s">
        <v>100</v>
      </c>
      <c r="E255" s="26"/>
      <c r="F255" s="28">
        <f t="shared" ref="F255:H256" si="42">F256</f>
        <v>50000</v>
      </c>
      <c r="G255" s="28">
        <f t="shared" si="42"/>
        <v>0</v>
      </c>
      <c r="H255" s="28">
        <f t="shared" si="42"/>
        <v>50000</v>
      </c>
    </row>
    <row r="256" spans="1:8" ht="24">
      <c r="A256" s="1" t="s">
        <v>139</v>
      </c>
      <c r="B256" s="25" t="s">
        <v>7</v>
      </c>
      <c r="C256" s="25" t="s">
        <v>108</v>
      </c>
      <c r="D256" s="25" t="s">
        <v>100</v>
      </c>
      <c r="E256" s="26" t="s">
        <v>35</v>
      </c>
      <c r="F256" s="28">
        <f t="shared" si="42"/>
        <v>50000</v>
      </c>
      <c r="G256" s="28">
        <f t="shared" si="42"/>
        <v>0</v>
      </c>
      <c r="H256" s="28">
        <f t="shared" si="42"/>
        <v>50000</v>
      </c>
    </row>
    <row r="257" spans="1:8" ht="24">
      <c r="A257" s="2" t="s">
        <v>231</v>
      </c>
      <c r="B257" s="29" t="s">
        <v>7</v>
      </c>
      <c r="C257" s="29" t="s">
        <v>108</v>
      </c>
      <c r="D257" s="29" t="s">
        <v>100</v>
      </c>
      <c r="E257" s="30" t="s">
        <v>36</v>
      </c>
      <c r="F257" s="31">
        <v>50000</v>
      </c>
      <c r="G257" s="31"/>
      <c r="H257" s="31">
        <f>F257+G257</f>
        <v>50000</v>
      </c>
    </row>
    <row r="258" spans="1:8" ht="72">
      <c r="A258" s="1" t="s">
        <v>235</v>
      </c>
      <c r="B258" s="25" t="s">
        <v>7</v>
      </c>
      <c r="C258" s="25" t="s">
        <v>108</v>
      </c>
      <c r="D258" s="25" t="s">
        <v>109</v>
      </c>
      <c r="E258" s="26"/>
      <c r="F258" s="28">
        <f t="shared" ref="F258:H259" si="43">F259</f>
        <v>500000</v>
      </c>
      <c r="G258" s="28">
        <f t="shared" si="43"/>
        <v>15574.68</v>
      </c>
      <c r="H258" s="28">
        <f t="shared" si="43"/>
        <v>515574.68</v>
      </c>
    </row>
    <row r="259" spans="1:8">
      <c r="A259" s="1" t="s">
        <v>166</v>
      </c>
      <c r="B259" s="25" t="s">
        <v>7</v>
      </c>
      <c r="C259" s="25" t="s">
        <v>108</v>
      </c>
      <c r="D259" s="25" t="s">
        <v>109</v>
      </c>
      <c r="E259" s="26" t="s">
        <v>101</v>
      </c>
      <c r="F259" s="28">
        <f t="shared" si="43"/>
        <v>500000</v>
      </c>
      <c r="G259" s="28">
        <f t="shared" si="43"/>
        <v>15574.68</v>
      </c>
      <c r="H259" s="28">
        <f t="shared" si="43"/>
        <v>515574.68</v>
      </c>
    </row>
    <row r="260" spans="1:8">
      <c r="A260" s="2" t="s">
        <v>167</v>
      </c>
      <c r="B260" s="29" t="s">
        <v>7</v>
      </c>
      <c r="C260" s="29" t="s">
        <v>108</v>
      </c>
      <c r="D260" s="29" t="s">
        <v>109</v>
      </c>
      <c r="E260" s="30" t="s">
        <v>103</v>
      </c>
      <c r="F260" s="31">
        <v>500000</v>
      </c>
      <c r="G260" s="31">
        <v>15574.68</v>
      </c>
      <c r="H260" s="31">
        <f>F260+G260</f>
        <v>515574.68</v>
      </c>
    </row>
    <row r="261" spans="1:8" ht="36">
      <c r="A261" s="1" t="s">
        <v>234</v>
      </c>
      <c r="B261" s="25" t="s">
        <v>7</v>
      </c>
      <c r="C261" s="25" t="s">
        <v>108</v>
      </c>
      <c r="D261" s="25" t="s">
        <v>110</v>
      </c>
      <c r="E261" s="26"/>
      <c r="F261" s="28">
        <f t="shared" ref="F261:H262" si="44">F262</f>
        <v>1098000</v>
      </c>
      <c r="G261" s="28">
        <f t="shared" si="44"/>
        <v>0</v>
      </c>
      <c r="H261" s="28">
        <f t="shared" si="44"/>
        <v>1098000</v>
      </c>
    </row>
    <row r="262" spans="1:8">
      <c r="A262" s="1" t="s">
        <v>138</v>
      </c>
      <c r="B262" s="25" t="s">
        <v>7</v>
      </c>
      <c r="C262" s="25" t="s">
        <v>108</v>
      </c>
      <c r="D262" s="25" t="s">
        <v>110</v>
      </c>
      <c r="E262" s="26" t="s">
        <v>17</v>
      </c>
      <c r="F262" s="28">
        <f t="shared" si="44"/>
        <v>1098000</v>
      </c>
      <c r="G262" s="28">
        <f t="shared" si="44"/>
        <v>0</v>
      </c>
      <c r="H262" s="28">
        <f t="shared" si="44"/>
        <v>1098000</v>
      </c>
    </row>
    <row r="263" spans="1:8" ht="36">
      <c r="A263" s="2" t="s">
        <v>140</v>
      </c>
      <c r="B263" s="29" t="s">
        <v>7</v>
      </c>
      <c r="C263" s="29" t="s">
        <v>108</v>
      </c>
      <c r="D263" s="29" t="s">
        <v>110</v>
      </c>
      <c r="E263" s="30" t="s">
        <v>39</v>
      </c>
      <c r="F263" s="31">
        <v>1098000</v>
      </c>
      <c r="G263" s="31"/>
      <c r="H263" s="31">
        <f>F263+G263</f>
        <v>1098000</v>
      </c>
    </row>
    <row r="264" spans="1:8" ht="36">
      <c r="A264" s="1" t="s">
        <v>175</v>
      </c>
      <c r="B264" s="25" t="s">
        <v>7</v>
      </c>
      <c r="C264" s="25" t="s">
        <v>108</v>
      </c>
      <c r="D264" s="25" t="s">
        <v>176</v>
      </c>
      <c r="E264" s="25"/>
      <c r="F264" s="27">
        <f t="shared" ref="F264:H265" si="45">F265</f>
        <v>0</v>
      </c>
      <c r="G264" s="27">
        <f t="shared" si="45"/>
        <v>1744292.5</v>
      </c>
      <c r="H264" s="27">
        <f t="shared" si="45"/>
        <v>1744292.5</v>
      </c>
    </row>
    <row r="265" spans="1:8">
      <c r="A265" s="1" t="s">
        <v>166</v>
      </c>
      <c r="B265" s="25" t="s">
        <v>7</v>
      </c>
      <c r="C265" s="25" t="s">
        <v>108</v>
      </c>
      <c r="D265" s="25" t="s">
        <v>176</v>
      </c>
      <c r="E265" s="25" t="s">
        <v>101</v>
      </c>
      <c r="F265" s="27">
        <f t="shared" si="45"/>
        <v>0</v>
      </c>
      <c r="G265" s="27">
        <f t="shared" si="45"/>
        <v>1744292.5</v>
      </c>
      <c r="H265" s="27">
        <f t="shared" si="45"/>
        <v>1744292.5</v>
      </c>
    </row>
    <row r="266" spans="1:8">
      <c r="A266" s="2" t="s">
        <v>167</v>
      </c>
      <c r="B266" s="29" t="s">
        <v>7</v>
      </c>
      <c r="C266" s="29" t="s">
        <v>108</v>
      </c>
      <c r="D266" s="29" t="s">
        <v>176</v>
      </c>
      <c r="E266" s="29" t="s">
        <v>103</v>
      </c>
      <c r="F266" s="31"/>
      <c r="G266" s="31">
        <v>1744292.5</v>
      </c>
      <c r="H266" s="31">
        <f>F266+G266</f>
        <v>1744292.5</v>
      </c>
    </row>
    <row r="267" spans="1:8" ht="48">
      <c r="A267" s="1" t="s">
        <v>233</v>
      </c>
      <c r="B267" s="25" t="s">
        <v>7</v>
      </c>
      <c r="C267" s="25" t="s">
        <v>108</v>
      </c>
      <c r="D267" s="25" t="s">
        <v>111</v>
      </c>
      <c r="E267" s="26"/>
      <c r="F267" s="28">
        <f t="shared" ref="F267:H269" si="46">F268</f>
        <v>300000</v>
      </c>
      <c r="G267" s="28">
        <f t="shared" si="46"/>
        <v>0</v>
      </c>
      <c r="H267" s="28">
        <f t="shared" si="46"/>
        <v>300000</v>
      </c>
    </row>
    <row r="268" spans="1:8" ht="48">
      <c r="A268" s="1" t="s">
        <v>232</v>
      </c>
      <c r="B268" s="25" t="s">
        <v>7</v>
      </c>
      <c r="C268" s="25" t="s">
        <v>108</v>
      </c>
      <c r="D268" s="25" t="s">
        <v>112</v>
      </c>
      <c r="E268" s="26"/>
      <c r="F268" s="28">
        <f t="shared" si="46"/>
        <v>300000</v>
      </c>
      <c r="G268" s="28">
        <f t="shared" si="46"/>
        <v>0</v>
      </c>
      <c r="H268" s="28">
        <f t="shared" si="46"/>
        <v>300000</v>
      </c>
    </row>
    <row r="269" spans="1:8" ht="24">
      <c r="A269" s="1" t="s">
        <v>139</v>
      </c>
      <c r="B269" s="25" t="s">
        <v>7</v>
      </c>
      <c r="C269" s="25" t="s">
        <v>108</v>
      </c>
      <c r="D269" s="25" t="s">
        <v>112</v>
      </c>
      <c r="E269" s="26" t="s">
        <v>35</v>
      </c>
      <c r="F269" s="28">
        <f t="shared" si="46"/>
        <v>300000</v>
      </c>
      <c r="G269" s="28">
        <f t="shared" si="46"/>
        <v>0</v>
      </c>
      <c r="H269" s="28">
        <f t="shared" si="46"/>
        <v>300000</v>
      </c>
    </row>
    <row r="270" spans="1:8" ht="24">
      <c r="A270" s="2" t="s">
        <v>231</v>
      </c>
      <c r="B270" s="29" t="s">
        <v>7</v>
      </c>
      <c r="C270" s="29" t="s">
        <v>108</v>
      </c>
      <c r="D270" s="29" t="s">
        <v>112</v>
      </c>
      <c r="E270" s="30" t="s">
        <v>36</v>
      </c>
      <c r="F270" s="31">
        <v>300000</v>
      </c>
      <c r="G270" s="31"/>
      <c r="H270" s="31">
        <f>F270+G270</f>
        <v>300000</v>
      </c>
    </row>
    <row r="271" spans="1:8">
      <c r="A271" s="2" t="s">
        <v>230</v>
      </c>
      <c r="B271" s="25" t="s">
        <v>7</v>
      </c>
      <c r="C271" s="25" t="s">
        <v>113</v>
      </c>
      <c r="D271" s="25"/>
      <c r="E271" s="26"/>
      <c r="F271" s="28">
        <f t="shared" ref="F271:H272" si="47">F272</f>
        <v>15141000</v>
      </c>
      <c r="G271" s="28">
        <f t="shared" si="47"/>
        <v>0</v>
      </c>
      <c r="H271" s="28">
        <f t="shared" si="47"/>
        <v>15141000</v>
      </c>
    </row>
    <row r="272" spans="1:8">
      <c r="A272" s="2" t="s">
        <v>229</v>
      </c>
      <c r="B272" s="25" t="s">
        <v>7</v>
      </c>
      <c r="C272" s="25" t="s">
        <v>114</v>
      </c>
      <c r="D272" s="25"/>
      <c r="E272" s="26"/>
      <c r="F272" s="28">
        <f t="shared" si="47"/>
        <v>15141000</v>
      </c>
      <c r="G272" s="28">
        <f t="shared" si="47"/>
        <v>0</v>
      </c>
      <c r="H272" s="28">
        <f t="shared" si="47"/>
        <v>15141000</v>
      </c>
    </row>
    <row r="273" spans="1:8" ht="48">
      <c r="A273" s="2" t="s">
        <v>228</v>
      </c>
      <c r="B273" s="25" t="s">
        <v>7</v>
      </c>
      <c r="C273" s="25" t="s">
        <v>114</v>
      </c>
      <c r="D273" s="25" t="s">
        <v>115</v>
      </c>
      <c r="E273" s="26"/>
      <c r="F273" s="28">
        <f>F274+F277</f>
        <v>15141000</v>
      </c>
      <c r="G273" s="28">
        <f>G274+G277</f>
        <v>0</v>
      </c>
      <c r="H273" s="28">
        <f>H274+H277</f>
        <v>15141000</v>
      </c>
    </row>
    <row r="274" spans="1:8" ht="24">
      <c r="A274" s="2" t="s">
        <v>227</v>
      </c>
      <c r="B274" s="25" t="s">
        <v>7</v>
      </c>
      <c r="C274" s="25" t="s">
        <v>114</v>
      </c>
      <c r="D274" s="25" t="s">
        <v>116</v>
      </c>
      <c r="E274" s="26"/>
      <c r="F274" s="28">
        <f t="shared" ref="F274:H275" si="48">F275</f>
        <v>4441000</v>
      </c>
      <c r="G274" s="28">
        <f t="shared" si="48"/>
        <v>0</v>
      </c>
      <c r="H274" s="28">
        <f t="shared" si="48"/>
        <v>4441000</v>
      </c>
    </row>
    <row r="275" spans="1:8" ht="24">
      <c r="A275" s="2" t="s">
        <v>139</v>
      </c>
      <c r="B275" s="25" t="s">
        <v>7</v>
      </c>
      <c r="C275" s="25" t="s">
        <v>114</v>
      </c>
      <c r="D275" s="25" t="s">
        <v>116</v>
      </c>
      <c r="E275" s="26" t="s">
        <v>35</v>
      </c>
      <c r="F275" s="28">
        <f t="shared" si="48"/>
        <v>4441000</v>
      </c>
      <c r="G275" s="28">
        <f t="shared" si="48"/>
        <v>0</v>
      </c>
      <c r="H275" s="28">
        <f t="shared" si="48"/>
        <v>4441000</v>
      </c>
    </row>
    <row r="276" spans="1:8">
      <c r="A276" s="2" t="s">
        <v>147</v>
      </c>
      <c r="B276" s="29" t="s">
        <v>7</v>
      </c>
      <c r="C276" s="29" t="s">
        <v>114</v>
      </c>
      <c r="D276" s="29" t="s">
        <v>116</v>
      </c>
      <c r="E276" s="30" t="s">
        <v>88</v>
      </c>
      <c r="F276" s="31">
        <v>4441000</v>
      </c>
      <c r="G276" s="31"/>
      <c r="H276" s="31">
        <f>F276+G276</f>
        <v>4441000</v>
      </c>
    </row>
    <row r="277" spans="1:8" ht="24">
      <c r="A277" s="1" t="s">
        <v>226</v>
      </c>
      <c r="B277" s="25" t="s">
        <v>7</v>
      </c>
      <c r="C277" s="25" t="s">
        <v>114</v>
      </c>
      <c r="D277" s="25" t="s">
        <v>117</v>
      </c>
      <c r="E277" s="26"/>
      <c r="F277" s="28">
        <f t="shared" ref="F277:H278" si="49">F278</f>
        <v>10700000</v>
      </c>
      <c r="G277" s="28">
        <f t="shared" si="49"/>
        <v>0</v>
      </c>
      <c r="H277" s="28">
        <f t="shared" si="49"/>
        <v>10700000</v>
      </c>
    </row>
    <row r="278" spans="1:8">
      <c r="A278" s="1" t="s">
        <v>138</v>
      </c>
      <c r="B278" s="25" t="s">
        <v>7</v>
      </c>
      <c r="C278" s="25" t="s">
        <v>114</v>
      </c>
      <c r="D278" s="25" t="s">
        <v>117</v>
      </c>
      <c r="E278" s="26" t="s">
        <v>17</v>
      </c>
      <c r="F278" s="28">
        <f t="shared" si="49"/>
        <v>10700000</v>
      </c>
      <c r="G278" s="28">
        <f t="shared" si="49"/>
        <v>0</v>
      </c>
      <c r="H278" s="28">
        <f t="shared" si="49"/>
        <v>10700000</v>
      </c>
    </row>
    <row r="279" spans="1:8" ht="36">
      <c r="A279" s="2" t="s">
        <v>140</v>
      </c>
      <c r="B279" s="29" t="s">
        <v>7</v>
      </c>
      <c r="C279" s="29" t="s">
        <v>114</v>
      </c>
      <c r="D279" s="29" t="s">
        <v>117</v>
      </c>
      <c r="E279" s="30" t="s">
        <v>39</v>
      </c>
      <c r="F279" s="31">
        <v>10700000</v>
      </c>
      <c r="G279" s="31"/>
      <c r="H279" s="31">
        <f>F279+G279</f>
        <v>10700000</v>
      </c>
    </row>
    <row r="280" spans="1:8">
      <c r="A280" s="1" t="s">
        <v>133</v>
      </c>
      <c r="B280" s="25" t="s">
        <v>7</v>
      </c>
      <c r="C280" s="25" t="s">
        <v>118</v>
      </c>
      <c r="D280" s="25"/>
      <c r="E280" s="26"/>
      <c r="F280" s="28">
        <f t="shared" ref="F280:H284" si="50">F281</f>
        <v>4000000</v>
      </c>
      <c r="G280" s="28">
        <f t="shared" si="50"/>
        <v>0</v>
      </c>
      <c r="H280" s="28">
        <f t="shared" si="50"/>
        <v>4000000</v>
      </c>
    </row>
    <row r="281" spans="1:8">
      <c r="A281" s="1" t="s">
        <v>225</v>
      </c>
      <c r="B281" s="25" t="s">
        <v>7</v>
      </c>
      <c r="C281" s="25" t="s">
        <v>119</v>
      </c>
      <c r="D281" s="25"/>
      <c r="E281" s="26"/>
      <c r="F281" s="28">
        <f t="shared" si="50"/>
        <v>4000000</v>
      </c>
      <c r="G281" s="28">
        <f t="shared" si="50"/>
        <v>0</v>
      </c>
      <c r="H281" s="28">
        <f t="shared" si="50"/>
        <v>4000000</v>
      </c>
    </row>
    <row r="282" spans="1:8" ht="24">
      <c r="A282" s="1" t="s">
        <v>224</v>
      </c>
      <c r="B282" s="25" t="s">
        <v>7</v>
      </c>
      <c r="C282" s="25" t="s">
        <v>119</v>
      </c>
      <c r="D282" s="25" t="s">
        <v>120</v>
      </c>
      <c r="E282" s="26"/>
      <c r="F282" s="28">
        <f t="shared" si="50"/>
        <v>4000000</v>
      </c>
      <c r="G282" s="28">
        <f t="shared" si="50"/>
        <v>0</v>
      </c>
      <c r="H282" s="28">
        <f t="shared" si="50"/>
        <v>4000000</v>
      </c>
    </row>
    <row r="283" spans="1:8" ht="24">
      <c r="A283" s="1" t="s">
        <v>223</v>
      </c>
      <c r="B283" s="25" t="s">
        <v>7</v>
      </c>
      <c r="C283" s="25" t="s">
        <v>119</v>
      </c>
      <c r="D283" s="25" t="s">
        <v>121</v>
      </c>
      <c r="E283" s="26"/>
      <c r="F283" s="28">
        <f t="shared" si="50"/>
        <v>4000000</v>
      </c>
      <c r="G283" s="28">
        <f t="shared" si="50"/>
        <v>0</v>
      </c>
      <c r="H283" s="28">
        <f t="shared" si="50"/>
        <v>4000000</v>
      </c>
    </row>
    <row r="284" spans="1:8">
      <c r="A284" s="1" t="s">
        <v>138</v>
      </c>
      <c r="B284" s="25" t="s">
        <v>7</v>
      </c>
      <c r="C284" s="25" t="s">
        <v>119</v>
      </c>
      <c r="D284" s="25" t="s">
        <v>121</v>
      </c>
      <c r="E284" s="26" t="s">
        <v>17</v>
      </c>
      <c r="F284" s="28">
        <f t="shared" si="50"/>
        <v>4000000</v>
      </c>
      <c r="G284" s="28">
        <f t="shared" si="50"/>
        <v>0</v>
      </c>
      <c r="H284" s="28">
        <f t="shared" si="50"/>
        <v>4000000</v>
      </c>
    </row>
    <row r="285" spans="1:8" ht="36">
      <c r="A285" s="2" t="s">
        <v>140</v>
      </c>
      <c r="B285" s="29" t="s">
        <v>7</v>
      </c>
      <c r="C285" s="29" t="s">
        <v>119</v>
      </c>
      <c r="D285" s="29" t="s">
        <v>121</v>
      </c>
      <c r="E285" s="30" t="s">
        <v>39</v>
      </c>
      <c r="F285" s="31">
        <v>4000000</v>
      </c>
      <c r="G285" s="31"/>
      <c r="H285" s="31">
        <f>F285+G285</f>
        <v>4000000</v>
      </c>
    </row>
    <row r="286" spans="1:8" ht="24">
      <c r="A286" s="1" t="s">
        <v>222</v>
      </c>
      <c r="B286" s="25" t="s">
        <v>7</v>
      </c>
      <c r="C286" s="25" t="s">
        <v>122</v>
      </c>
      <c r="D286" s="25"/>
      <c r="E286" s="26"/>
      <c r="F286" s="28">
        <f t="shared" ref="F286:H290" si="51">F287</f>
        <v>300000</v>
      </c>
      <c r="G286" s="28">
        <f t="shared" si="51"/>
        <v>0</v>
      </c>
      <c r="H286" s="28">
        <f t="shared" si="51"/>
        <v>300000</v>
      </c>
    </row>
    <row r="287" spans="1:8" ht="24">
      <c r="A287" s="1" t="s">
        <v>221</v>
      </c>
      <c r="B287" s="25" t="s">
        <v>7</v>
      </c>
      <c r="C287" s="25" t="s">
        <v>123</v>
      </c>
      <c r="D287" s="25"/>
      <c r="E287" s="26"/>
      <c r="F287" s="28">
        <f t="shared" si="51"/>
        <v>300000</v>
      </c>
      <c r="G287" s="28">
        <f t="shared" si="51"/>
        <v>0</v>
      </c>
      <c r="H287" s="28">
        <f t="shared" si="51"/>
        <v>300000</v>
      </c>
    </row>
    <row r="288" spans="1:8" ht="48">
      <c r="A288" s="1" t="s">
        <v>220</v>
      </c>
      <c r="B288" s="25" t="s">
        <v>7</v>
      </c>
      <c r="C288" s="25" t="s">
        <v>123</v>
      </c>
      <c r="D288" s="25" t="s">
        <v>124</v>
      </c>
      <c r="E288" s="26"/>
      <c r="F288" s="28">
        <f t="shared" si="51"/>
        <v>300000</v>
      </c>
      <c r="G288" s="28">
        <f t="shared" si="51"/>
        <v>0</v>
      </c>
      <c r="H288" s="28">
        <f t="shared" si="51"/>
        <v>300000</v>
      </c>
    </row>
    <row r="289" spans="1:8" ht="36">
      <c r="A289" s="45" t="s">
        <v>219</v>
      </c>
      <c r="B289" s="46" t="s">
        <v>7</v>
      </c>
      <c r="C289" s="46" t="s">
        <v>123</v>
      </c>
      <c r="D289" s="46" t="s">
        <v>125</v>
      </c>
      <c r="E289" s="47"/>
      <c r="F289" s="28">
        <f t="shared" si="51"/>
        <v>300000</v>
      </c>
      <c r="G289" s="28">
        <f t="shared" si="51"/>
        <v>0</v>
      </c>
      <c r="H289" s="28">
        <f t="shared" si="51"/>
        <v>300000</v>
      </c>
    </row>
    <row r="290" spans="1:8" ht="24">
      <c r="A290" s="45" t="s">
        <v>218</v>
      </c>
      <c r="B290" s="46" t="s">
        <v>7</v>
      </c>
      <c r="C290" s="46" t="s">
        <v>123</v>
      </c>
      <c r="D290" s="46" t="s">
        <v>125</v>
      </c>
      <c r="E290" s="47" t="s">
        <v>126</v>
      </c>
      <c r="F290" s="28">
        <f t="shared" si="51"/>
        <v>300000</v>
      </c>
      <c r="G290" s="28">
        <f t="shared" si="51"/>
        <v>0</v>
      </c>
      <c r="H290" s="28">
        <f t="shared" si="51"/>
        <v>300000</v>
      </c>
    </row>
    <row r="291" spans="1:8">
      <c r="A291" s="48" t="s">
        <v>217</v>
      </c>
      <c r="B291" s="49" t="s">
        <v>7</v>
      </c>
      <c r="C291" s="49" t="s">
        <v>123</v>
      </c>
      <c r="D291" s="49" t="s">
        <v>125</v>
      </c>
      <c r="E291" s="50" t="s">
        <v>127</v>
      </c>
      <c r="F291" s="51">
        <v>300000</v>
      </c>
      <c r="G291" s="51"/>
      <c r="H291" s="51">
        <f>F291+G291</f>
        <v>300000</v>
      </c>
    </row>
    <row r="292" spans="1:8" ht="39.75" customHeight="1">
      <c r="A292" s="45" t="s">
        <v>204</v>
      </c>
      <c r="B292" s="46" t="s">
        <v>7</v>
      </c>
      <c r="C292" s="46" t="s">
        <v>203</v>
      </c>
      <c r="D292" s="46"/>
      <c r="E292" s="47"/>
      <c r="F292" s="52">
        <f>F293</f>
        <v>0</v>
      </c>
      <c r="G292" s="52">
        <f>G293</f>
        <v>18336487.850000001</v>
      </c>
      <c r="H292" s="52">
        <f>H293</f>
        <v>18336487.850000001</v>
      </c>
    </row>
    <row r="293" spans="1:8">
      <c r="A293" s="45" t="s">
        <v>202</v>
      </c>
      <c r="B293" s="46" t="s">
        <v>7</v>
      </c>
      <c r="C293" s="46" t="s">
        <v>195</v>
      </c>
      <c r="D293" s="46"/>
      <c r="E293" s="47"/>
      <c r="F293" s="52">
        <f>F294</f>
        <v>0</v>
      </c>
      <c r="G293" s="52">
        <f t="shared" ref="G293:H296" si="52">G294</f>
        <v>18336487.850000001</v>
      </c>
      <c r="H293" s="52">
        <f t="shared" si="52"/>
        <v>18336487.850000001</v>
      </c>
    </row>
    <row r="294" spans="1:8">
      <c r="A294" s="53" t="s">
        <v>201</v>
      </c>
      <c r="B294" s="46" t="s">
        <v>7</v>
      </c>
      <c r="C294" s="46" t="s">
        <v>195</v>
      </c>
      <c r="D294" s="46" t="s">
        <v>200</v>
      </c>
      <c r="E294" s="47"/>
      <c r="F294" s="52">
        <f>F295</f>
        <v>0</v>
      </c>
      <c r="G294" s="52">
        <f>G295</f>
        <v>18336487.850000001</v>
      </c>
      <c r="H294" s="52">
        <f>H295</f>
        <v>18336487.850000001</v>
      </c>
    </row>
    <row r="295" spans="1:8" ht="52.5" customHeight="1">
      <c r="A295" s="53" t="s">
        <v>196</v>
      </c>
      <c r="B295" s="41" t="s">
        <v>7</v>
      </c>
      <c r="C295" s="41" t="s">
        <v>195</v>
      </c>
      <c r="D295" s="41" t="s">
        <v>197</v>
      </c>
      <c r="E295" s="41"/>
      <c r="F295" s="52">
        <f>F296</f>
        <v>0</v>
      </c>
      <c r="G295" s="52">
        <f t="shared" si="52"/>
        <v>18336487.850000001</v>
      </c>
      <c r="H295" s="52">
        <f t="shared" si="52"/>
        <v>18336487.850000001</v>
      </c>
    </row>
    <row r="296" spans="1:8" ht="14.25" customHeight="1">
      <c r="A296" s="53" t="s">
        <v>198</v>
      </c>
      <c r="B296" s="41" t="s">
        <v>7</v>
      </c>
      <c r="C296" s="41" t="s">
        <v>195</v>
      </c>
      <c r="D296" s="41" t="s">
        <v>197</v>
      </c>
      <c r="E296" s="41" t="s">
        <v>106</v>
      </c>
      <c r="F296" s="28">
        <f>F297</f>
        <v>0</v>
      </c>
      <c r="G296" s="28">
        <f t="shared" si="52"/>
        <v>18336487.850000001</v>
      </c>
      <c r="H296" s="28">
        <f t="shared" si="52"/>
        <v>18336487.850000001</v>
      </c>
    </row>
    <row r="297" spans="1:8" ht="16.5" customHeight="1">
      <c r="A297" s="54" t="s">
        <v>199</v>
      </c>
      <c r="B297" s="41" t="s">
        <v>7</v>
      </c>
      <c r="C297" s="41" t="s">
        <v>195</v>
      </c>
      <c r="D297" s="41" t="s">
        <v>197</v>
      </c>
      <c r="E297" s="55" t="s">
        <v>107</v>
      </c>
      <c r="F297" s="38"/>
      <c r="G297" s="38">
        <v>18336487.850000001</v>
      </c>
      <c r="H297" s="38">
        <f>F297+G297</f>
        <v>18336487.850000001</v>
      </c>
    </row>
    <row r="299" spans="1:8">
      <c r="A299" s="22"/>
    </row>
  </sheetData>
  <mergeCells count="1">
    <mergeCell ref="A11:H11"/>
  </mergeCells>
  <phoneticPr fontId="2" type="noConversion"/>
  <pageMargins left="0.59055118110236227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</dc:creator>
  <cp:lastModifiedBy>Duma</cp:lastModifiedBy>
  <cp:lastPrinted>2015-08-19T08:45:36Z</cp:lastPrinted>
  <dcterms:created xsi:type="dcterms:W3CDTF">2014-12-18T05:56:01Z</dcterms:created>
  <dcterms:modified xsi:type="dcterms:W3CDTF">2015-08-21T10:24:15Z</dcterms:modified>
</cp:coreProperties>
</file>