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<sst xmlns="http://schemas.openxmlformats.org/spreadsheetml/2006/main" count="137" uniqueCount="76">
  <si>
    <t>Содержание тротуаров, скверов, памятных мест</t>
  </si>
  <si>
    <t>Приобретение и установка контейнеров</t>
  </si>
  <si>
    <t>Приобретение и установка бункеров</t>
  </si>
  <si>
    <t>Приобретение и установка урн для мусора</t>
  </si>
  <si>
    <t>Отлов бродячих животных</t>
  </si>
  <si>
    <t>Ремонт и покраска автобусных павильонов, скамеек,вазонов, урн</t>
  </si>
  <si>
    <t>Побелка деревьев,бордюрного камня</t>
  </si>
  <si>
    <t>Обустройство контейнерных площадок и подъездных путей к ним</t>
  </si>
  <si>
    <t>Ремонт и содержание памятников</t>
  </si>
  <si>
    <t>Приобретение спецтехники</t>
  </si>
  <si>
    <t>Обслуживание ливневых канализаций и дренажных систем</t>
  </si>
  <si>
    <t>Обслуживание шахтных колодцев</t>
  </si>
  <si>
    <t>Содержание фонтанов</t>
  </si>
  <si>
    <t>Обслуживание вечного огня</t>
  </si>
  <si>
    <t>Ограждение по ул.Калужской МО ГП "Город Малоярославец"</t>
  </si>
  <si>
    <t>Разработка проекта реконструкции исторического центра</t>
  </si>
  <si>
    <t>Приобретение и установка скамеек</t>
  </si>
  <si>
    <t>Изготовление информационных табличек</t>
  </si>
  <si>
    <t>Дробление и утилизация порубочных  отходов на территории города</t>
  </si>
  <si>
    <t>Содержание общественных  туалетов</t>
  </si>
  <si>
    <t>ИТОГО</t>
  </si>
  <si>
    <t>По главным мероприятиям  программы ВСЕГО в т.ч.</t>
  </si>
  <si>
    <t>Бюджет МО ГП "Город Малоярославец"</t>
  </si>
  <si>
    <t>№ п/п</t>
  </si>
  <si>
    <t>Мероприятия</t>
  </si>
  <si>
    <t>Источник финансирования</t>
  </si>
  <si>
    <t>Объемы финансирования по годам,                                                                      тыс. руб.</t>
  </si>
  <si>
    <t>итого</t>
  </si>
  <si>
    <t>2014 г.</t>
  </si>
  <si>
    <t xml:space="preserve"> 2016 г.</t>
  </si>
  <si>
    <t xml:space="preserve"> 2017 г.</t>
  </si>
  <si>
    <t>Техническое обслуживание уличного освещения</t>
  </si>
  <si>
    <t>Бюджет МО ГП «Город Малоярославец»</t>
  </si>
  <si>
    <t>Ремонт уличного освещения</t>
  </si>
  <si>
    <t>Оплата электроэнергии по уличному освещению</t>
  </si>
  <si>
    <t>2. ОЗЕЛЕНЕНИЕ</t>
  </si>
  <si>
    <t>Объемы финансирования по годам</t>
  </si>
  <si>
    <t>Реконструкция и восстановление старых деревьев и кустарников</t>
  </si>
  <si>
    <t>Посадка зеленых насаждений, в том числе:</t>
  </si>
  <si>
    <t>- посадка саженцев деревьев;</t>
  </si>
  <si>
    <t>Устройство, посев, полив и уход за газонами</t>
  </si>
  <si>
    <t>Окосы травы</t>
  </si>
  <si>
    <t>Изготовление и установка въездных  групп, в том числе:</t>
  </si>
  <si>
    <t>- организация и проведение конкурса;</t>
  </si>
  <si>
    <t>- землеотвод;</t>
  </si>
  <si>
    <t>Озеленение территорий объектов согласно проекту</t>
  </si>
  <si>
    <t>Итого</t>
  </si>
  <si>
    <t>Перечень главных мероприятий программы:</t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</si>
  <si>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1"/>
        <rFont val="Times New Roman"/>
        <family val="1"/>
      </rPr>
      <t>ОРГАНИЗАЦИЯ И СОДЕРЖАНИЕ МЕСТ ЗАХОРОНЕНИЯ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</si>
  <si>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(тыс.руб)  </t>
  </si>
  <si>
    <t>Содержание кладбища</t>
  </si>
  <si>
    <t>Содержание обслуживающего персонала</t>
  </si>
  <si>
    <t>ВСЕГО</t>
  </si>
  <si>
    <t>4. МЕРОПРИЯТИЯ ПО БЛАГОУСТРОЙСТВУ ГОРОДСКОГО ПОСЕЛЕНИЯ</t>
  </si>
  <si>
    <t>- посадка однолетних цветов</t>
  </si>
  <si>
    <t xml:space="preserve">    2015г.</t>
  </si>
  <si>
    <t>Ликвидация несанкционированных свалок, сбор и утилизация</t>
  </si>
  <si>
    <t>Оформление разрешения на сброс сточных вод с ливневых очистных сооружений микрорайона Маклино ул.Турецкая в водный объект р.Карижа</t>
  </si>
  <si>
    <t xml:space="preserve">        Мероприятия</t>
  </si>
  <si>
    <t>п/п</t>
  </si>
  <si>
    <t>Приложение №1</t>
  </si>
  <si>
    <t>к Постановлению Администрации</t>
  </si>
  <si>
    <t>МО ГП "Город Малоярославец"</t>
  </si>
  <si>
    <t>Бактериологический анализ сточной воды</t>
  </si>
  <si>
    <t>Ремонтные ра</t>
  </si>
  <si>
    <t>Благосустройство детских игровых и спортивных площадок (закупка, доставка и установка малых архитектурных форм, ремонт)</t>
  </si>
  <si>
    <t>Разработка территории под кладбище</t>
  </si>
  <si>
    <t>Капитальный ремонт городских фонтанов</t>
  </si>
  <si>
    <t>Приобретение, установка автобусных павильонов,контейнеров, бункеров,бетонных вазонов, бордюров для клумб, урн для мусора и скамеек</t>
  </si>
  <si>
    <t xml:space="preserve">    2018 г.</t>
  </si>
  <si>
    <t xml:space="preserve">   2019 г.</t>
  </si>
  <si>
    <t xml:space="preserve">      2020г.</t>
  </si>
  <si>
    <t>Источники финансирования</t>
  </si>
  <si>
    <t>Инвентаризация зеленых насаждений</t>
  </si>
  <si>
    <t xml:space="preserve">                                                                                       1. УЛИЧНОЕ  ОСВЕЩЕНИЕ                                                                          тыс.руб.</t>
  </si>
  <si>
    <t>от  22.02.  2017г.   №138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</si>
</sst>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1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5" fillId="0" borderId="2" xfId="0" applyFon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4" xfId="0" applyBorder="1" applyAlignment="1">
      <alignment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2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/>
    </xf>
    <xf numFmtId="2" fontId="0" fillId="0" borderId="0" xfId="0" applyNumberFormat="1" applyAlignment="1">
      <alignment/>
    </xf>
    <xf numFmtId="164" fontId="0" fillId="0" borderId="2" xfId="0" applyNumberFormat="1" applyFont="1" applyBorder="1" applyAlignment="1">
      <alignment vertical="justify"/>
    </xf>
    <xf numFmtId="16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0" fontId="11" fillId="0" borderId="10" xfId="0" applyFont="1" applyFill="1" applyBorder="1" applyAlignment="1">
      <alignment/>
    </xf>
    <xf numFmtId="0" fontId="0" fillId="0" borderId="4" xfId="0" applyFill="1" applyBorder="1" applyAlignment="1">
      <alignment/>
    </xf>
    <xf numFmtId="0" fontId="5" fillId="0" borderId="2" xfId="0" applyFont="1" applyBorder="1" applyAlignment="1">
      <alignment horizontal="center"/>
    </xf>
    <xf numFmtId="164" fontId="10" fillId="0" borderId="2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/>
    </xf>
    <xf numFmtId="164" fontId="11" fillId="0" borderId="7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 wrapText="1"/>
    </xf>
    <xf numFmtId="2" fontId="0" fillId="0" borderId="0" xfId="0" applyNumberFormat="1" applyFill="1" applyBorder="1" applyAlignment="1">
      <alignment wrapText="1"/>
    </xf>
    <xf numFmtId="165" fontId="11" fillId="0" borderId="4" xfId="0" applyNumberFormat="1" applyFont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5" fontId="11" fillId="0" borderId="7" xfId="0" applyNumberFormat="1" applyFont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12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center" wrapText="1"/>
    </xf>
    <xf numFmtId="165" fontId="0" fillId="0" borderId="7" xfId="0" applyNumberFormat="1" applyFont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justify" wrapText="1"/>
    </xf>
    <xf numFmtId="0" fontId="2" fillId="0" borderId="1" xfId="0" applyFont="1" applyFill="1" applyBorder="1" applyAlignment="1">
      <alignment horizontal="center" vertical="justify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center" vertical="top" wrapText="1"/>
    </xf>
    <xf numFmtId="164" fontId="7" fillId="0" borderId="7" xfId="0" applyNumberFormat="1" applyFont="1" applyFill="1" applyBorder="1" applyAlignment="1">
      <alignment horizontal="center" vertical="top" wrapText="1"/>
    </xf>
    <xf numFmtId="164" fontId="13" fillId="0" borderId="11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7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0" fillId="0" borderId="16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top" wrapText="1"/>
    </xf>
    <xf numFmtId="165" fontId="9" fillId="0" borderId="2" xfId="0" applyNumberFormat="1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165" fontId="7" fillId="0" borderId="7" xfId="0" applyNumberFormat="1" applyFont="1" applyBorder="1" applyAlignment="1">
      <alignment horizontal="center" vertical="top" wrapText="1"/>
    </xf>
    <xf numFmtId="165" fontId="7" fillId="0" borderId="11" xfId="0" applyNumberFormat="1" applyFont="1" applyBorder="1" applyAlignment="1">
      <alignment horizontal="center" vertical="top" wrapText="1"/>
    </xf>
    <xf numFmtId="0" fontId="0" fillId="0" borderId="7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9" fillId="0" borderId="2" xfId="0" applyNumberFormat="1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workbookViewId="0" topLeftCell="A4">
      <selection activeCell="H7" sqref="H7:K7"/>
    </sheetView>
  </sheetViews>
  <sheetFormatPr defaultColWidth="9.00390625" defaultRowHeight="12.75"/>
  <cols>
    <col min="1" max="1" width="4.25390625" style="0" customWidth="1"/>
    <col min="2" max="2" width="27.00390625" style="0" customWidth="1"/>
    <col min="3" max="3" width="17.625" style="0" customWidth="1"/>
    <col min="4" max="5" width="10.125" style="0" bestFit="1" customWidth="1"/>
    <col min="6" max="6" width="10.375" style="0" bestFit="1" customWidth="1"/>
    <col min="7" max="7" width="11.25390625" style="0" customWidth="1"/>
    <col min="8" max="8" width="10.375" style="0" customWidth="1"/>
    <col min="9" max="9" width="10.00390625" style="0" customWidth="1"/>
    <col min="10" max="10" width="10.625" style="0" customWidth="1"/>
    <col min="11" max="11" width="11.625" style="0" customWidth="1"/>
    <col min="12" max="12" width="9.625" style="0" bestFit="1" customWidth="1"/>
  </cols>
  <sheetData>
    <row r="1" spans="8:11" ht="12.75" customHeight="1" hidden="1">
      <c r="H1" s="133" t="s">
        <v>60</v>
      </c>
      <c r="I1" s="133"/>
      <c r="J1" s="133"/>
      <c r="K1" s="133"/>
    </row>
    <row r="2" spans="8:11" ht="12.75" customHeight="1" hidden="1">
      <c r="H2" s="133"/>
      <c r="I2" s="133"/>
      <c r="J2" s="133"/>
      <c r="K2" s="133"/>
    </row>
    <row r="3" spans="8:11" ht="12.75" customHeight="1" hidden="1">
      <c r="H3" s="133"/>
      <c r="I3" s="133"/>
      <c r="J3" s="133"/>
      <c r="K3" s="133"/>
    </row>
    <row r="4" spans="8:11" ht="12.75">
      <c r="H4" s="133"/>
      <c r="I4" s="133"/>
      <c r="J4" s="133"/>
      <c r="K4" s="133"/>
    </row>
    <row r="5" spans="8:11" ht="12.75">
      <c r="H5" s="133" t="s">
        <v>61</v>
      </c>
      <c r="I5" s="133"/>
      <c r="J5" s="133"/>
      <c r="K5" s="133"/>
    </row>
    <row r="6" spans="8:11" ht="12.75">
      <c r="H6" s="133" t="s">
        <v>62</v>
      </c>
      <c r="I6" s="133"/>
      <c r="J6" s="133"/>
      <c r="K6" s="133"/>
    </row>
    <row r="7" spans="8:11" ht="12.75">
      <c r="H7" s="133" t="s">
        <v>75</v>
      </c>
      <c r="I7" s="133"/>
      <c r="J7" s="133"/>
      <c r="K7" s="133"/>
    </row>
    <row r="9" spans="2:11" ht="18.75" thickBot="1">
      <c r="B9" s="136" t="s">
        <v>47</v>
      </c>
      <c r="C9" s="136"/>
      <c r="D9" s="136"/>
      <c r="E9" s="136"/>
      <c r="F9" s="136"/>
      <c r="G9" s="136"/>
      <c r="H9" s="136"/>
      <c r="I9" s="136"/>
      <c r="J9" s="136"/>
      <c r="K9" s="136"/>
    </row>
    <row r="10" ht="12.75" hidden="1"/>
    <row r="11" spans="1:11" ht="12.75">
      <c r="A11" s="80"/>
      <c r="B11" s="134" t="s">
        <v>74</v>
      </c>
      <c r="C11" s="134"/>
      <c r="D11" s="134"/>
      <c r="E11" s="134"/>
      <c r="F11" s="134"/>
      <c r="G11" s="134"/>
      <c r="H11" s="134"/>
      <c r="I11" s="134"/>
      <c r="J11" s="134"/>
      <c r="K11" s="135"/>
    </row>
    <row r="12" spans="1:11" ht="12.75" hidden="1">
      <c r="A12" s="67"/>
      <c r="B12" s="65"/>
      <c r="C12" s="65"/>
      <c r="D12" s="65"/>
      <c r="E12" s="65"/>
      <c r="F12" s="65"/>
      <c r="G12" s="65"/>
      <c r="H12" s="65"/>
      <c r="I12" s="65"/>
      <c r="J12" s="65"/>
      <c r="K12" s="68"/>
    </row>
    <row r="13" spans="1:11" ht="12.75" hidden="1">
      <c r="A13" s="67"/>
      <c r="B13" s="65"/>
      <c r="C13" s="65"/>
      <c r="D13" s="65"/>
      <c r="E13" s="65"/>
      <c r="F13" s="65"/>
      <c r="G13" s="65"/>
      <c r="H13" s="65"/>
      <c r="I13" s="65"/>
      <c r="J13" s="65"/>
      <c r="K13" s="68"/>
    </row>
    <row r="14" spans="1:11" ht="15.75">
      <c r="A14" s="117" t="s">
        <v>23</v>
      </c>
      <c r="B14" s="118" t="s">
        <v>58</v>
      </c>
      <c r="C14" s="118" t="s">
        <v>25</v>
      </c>
      <c r="D14" s="119" t="s">
        <v>26</v>
      </c>
      <c r="E14" s="119"/>
      <c r="F14" s="119"/>
      <c r="G14" s="119"/>
      <c r="H14" s="119"/>
      <c r="I14" s="119"/>
      <c r="J14" s="119"/>
      <c r="K14" s="49" t="s">
        <v>27</v>
      </c>
    </row>
    <row r="15" spans="1:11" ht="15.75">
      <c r="A15" s="117"/>
      <c r="B15" s="118"/>
      <c r="C15" s="118"/>
      <c r="D15" s="74" t="s">
        <v>28</v>
      </c>
      <c r="E15" s="74" t="s">
        <v>55</v>
      </c>
      <c r="F15" s="75" t="s">
        <v>29</v>
      </c>
      <c r="G15" s="74" t="s">
        <v>30</v>
      </c>
      <c r="H15" s="74" t="s">
        <v>69</v>
      </c>
      <c r="I15" s="74" t="s">
        <v>70</v>
      </c>
      <c r="J15" s="74" t="s">
        <v>71</v>
      </c>
      <c r="K15" s="14"/>
    </row>
    <row r="16" spans="1:11" ht="47.25">
      <c r="A16" s="81">
        <v>1</v>
      </c>
      <c r="B16" s="76" t="s">
        <v>31</v>
      </c>
      <c r="C16" s="77" t="s">
        <v>32</v>
      </c>
      <c r="D16" s="78">
        <v>1478</v>
      </c>
      <c r="E16" s="79">
        <v>1500</v>
      </c>
      <c r="F16" s="79">
        <v>1200</v>
      </c>
      <c r="G16" s="79">
        <v>1500</v>
      </c>
      <c r="H16" s="78">
        <v>1500</v>
      </c>
      <c r="I16" s="78">
        <v>1500</v>
      </c>
      <c r="J16" s="78">
        <v>1600</v>
      </c>
      <c r="K16" s="36">
        <f>D16+E16+F16+G16+H16+I16+J16</f>
        <v>10278</v>
      </c>
    </row>
    <row r="17" spans="1:11" ht="31.5" hidden="1">
      <c r="A17" s="81">
        <v>2</v>
      </c>
      <c r="B17" s="76" t="s">
        <v>33</v>
      </c>
      <c r="C17" s="77" t="s">
        <v>32</v>
      </c>
      <c r="D17" s="78"/>
      <c r="E17" s="79"/>
      <c r="F17" s="79"/>
      <c r="G17" s="79"/>
      <c r="H17" s="78"/>
      <c r="I17" s="78"/>
      <c r="J17" s="78">
        <v>2000</v>
      </c>
      <c r="K17" s="36">
        <f>D17+E17+F17+G17+H17+I17+J17</f>
        <v>2000</v>
      </c>
    </row>
    <row r="18" spans="1:11" ht="31.5">
      <c r="A18" s="81">
        <v>2</v>
      </c>
      <c r="B18" s="76" t="s">
        <v>34</v>
      </c>
      <c r="C18" s="77" t="s">
        <v>32</v>
      </c>
      <c r="D18" s="78">
        <v>12430</v>
      </c>
      <c r="E18" s="79">
        <v>12425</v>
      </c>
      <c r="F18" s="79">
        <v>13129.3</v>
      </c>
      <c r="G18" s="79">
        <v>14017</v>
      </c>
      <c r="H18" s="79">
        <v>15000</v>
      </c>
      <c r="I18" s="79">
        <v>15200</v>
      </c>
      <c r="J18" s="78">
        <v>22039</v>
      </c>
      <c r="K18" s="36">
        <f>D18+E18+F18+G18+H18+I18+J18</f>
        <v>104240.3</v>
      </c>
    </row>
    <row r="19" spans="1:11" ht="16.5" thickBot="1">
      <c r="A19" s="82"/>
      <c r="B19" s="83" t="s">
        <v>20</v>
      </c>
      <c r="C19" s="84"/>
      <c r="D19" s="85">
        <f>D16+D17+D18</f>
        <v>13908</v>
      </c>
      <c r="E19" s="86">
        <f>E16+E17+E18</f>
        <v>13925</v>
      </c>
      <c r="F19" s="86">
        <f aca="true" t="shared" si="0" ref="F19:K19">F16+F18</f>
        <v>14329.3</v>
      </c>
      <c r="G19" s="86">
        <f t="shared" si="0"/>
        <v>15517</v>
      </c>
      <c r="H19" s="86">
        <f t="shared" si="0"/>
        <v>16500</v>
      </c>
      <c r="I19" s="86">
        <f t="shared" si="0"/>
        <v>16700</v>
      </c>
      <c r="J19" s="86">
        <f t="shared" si="0"/>
        <v>23639</v>
      </c>
      <c r="K19" s="87">
        <f t="shared" si="0"/>
        <v>114518.3</v>
      </c>
    </row>
    <row r="20" spans="1:11" ht="15.75" hidden="1">
      <c r="A20" s="17"/>
      <c r="B20" s="2"/>
      <c r="C20" s="3"/>
      <c r="D20" s="25"/>
      <c r="E20" s="26"/>
      <c r="F20" s="27"/>
      <c r="G20" s="27"/>
      <c r="H20" s="25"/>
      <c r="I20" s="25"/>
      <c r="J20" s="25"/>
      <c r="K20" s="28"/>
    </row>
    <row r="21" spans="1:11" ht="15.75" hidden="1">
      <c r="A21" s="17"/>
      <c r="B21" s="2"/>
      <c r="C21" s="3"/>
      <c r="D21" s="25"/>
      <c r="E21" s="26"/>
      <c r="F21" s="27"/>
      <c r="G21" s="27"/>
      <c r="H21" s="25"/>
      <c r="I21" s="25"/>
      <c r="J21" s="25"/>
      <c r="K21" s="28"/>
    </row>
    <row r="22" spans="1:11" ht="15.75" hidden="1">
      <c r="A22" s="17"/>
      <c r="B22" s="2"/>
      <c r="C22" s="3"/>
      <c r="D22" s="25"/>
      <c r="E22" s="26"/>
      <c r="F22" s="27"/>
      <c r="G22" s="27"/>
      <c r="H22" s="25"/>
      <c r="I22" s="25"/>
      <c r="J22" s="25"/>
      <c r="K22" s="28"/>
    </row>
    <row r="23" spans="1:11" ht="16.5" thickBot="1">
      <c r="A23" s="17"/>
      <c r="B23" s="2"/>
      <c r="C23" s="3"/>
      <c r="D23" s="25"/>
      <c r="E23" s="27"/>
      <c r="F23" s="27"/>
      <c r="G23" s="27"/>
      <c r="H23" s="25"/>
      <c r="I23" s="25"/>
      <c r="J23" s="25"/>
      <c r="K23" s="28"/>
    </row>
    <row r="24" spans="1:11" ht="12.75">
      <c r="A24" s="88"/>
      <c r="B24" s="134" t="s">
        <v>35</v>
      </c>
      <c r="C24" s="134"/>
      <c r="D24" s="134"/>
      <c r="E24" s="134"/>
      <c r="F24" s="134"/>
      <c r="G24" s="134"/>
      <c r="H24" s="134"/>
      <c r="I24" s="134"/>
      <c r="J24" s="134"/>
      <c r="K24" s="135"/>
    </row>
    <row r="25" spans="1:11" ht="12.75" hidden="1">
      <c r="A25" s="89"/>
      <c r="B25" s="65"/>
      <c r="C25" s="65"/>
      <c r="D25" s="65"/>
      <c r="E25" s="12"/>
      <c r="F25" s="12"/>
      <c r="G25" s="12"/>
      <c r="H25" s="65"/>
      <c r="I25" s="65"/>
      <c r="J25" s="65"/>
      <c r="K25" s="68"/>
    </row>
    <row r="26" spans="1:11" ht="15.75" customHeight="1">
      <c r="A26" s="91" t="s">
        <v>59</v>
      </c>
      <c r="B26" s="114" t="s">
        <v>24</v>
      </c>
      <c r="C26" s="111" t="s">
        <v>25</v>
      </c>
      <c r="D26" s="112" t="s">
        <v>36</v>
      </c>
      <c r="E26" s="112"/>
      <c r="F26" s="112"/>
      <c r="G26" s="112"/>
      <c r="H26" s="112"/>
      <c r="I26" s="112"/>
      <c r="J26" s="112"/>
      <c r="K26" s="113"/>
    </row>
    <row r="27" spans="1:11" ht="12.75">
      <c r="A27" s="91"/>
      <c r="B27" s="114"/>
      <c r="C27" s="111"/>
      <c r="D27" s="29">
        <v>2014</v>
      </c>
      <c r="E27" s="30">
        <v>2015</v>
      </c>
      <c r="F27" s="30">
        <v>2016</v>
      </c>
      <c r="G27" s="30">
        <v>2017</v>
      </c>
      <c r="H27" s="29">
        <v>2018</v>
      </c>
      <c r="I27" s="29">
        <v>2019</v>
      </c>
      <c r="J27" s="29">
        <v>2020</v>
      </c>
      <c r="K27" s="49" t="s">
        <v>27</v>
      </c>
    </row>
    <row r="28" spans="1:11" ht="42" customHeight="1">
      <c r="A28" s="89">
        <v>1</v>
      </c>
      <c r="B28" s="5" t="s">
        <v>37</v>
      </c>
      <c r="C28" s="66" t="s">
        <v>32</v>
      </c>
      <c r="D28" s="37">
        <v>572.3</v>
      </c>
      <c r="E28" s="38">
        <f>155+87+140</f>
        <v>382</v>
      </c>
      <c r="F28" s="38">
        <v>372</v>
      </c>
      <c r="G28" s="38">
        <v>375</v>
      </c>
      <c r="H28" s="38">
        <v>344</v>
      </c>
      <c r="I28" s="38">
        <v>344</v>
      </c>
      <c r="J28" s="37">
        <v>667</v>
      </c>
      <c r="K28" s="50">
        <f>J28+I28+H28+G28+F28++E28+D28</f>
        <v>3056.3</v>
      </c>
    </row>
    <row r="29" spans="1:11" ht="25.5">
      <c r="A29" s="89">
        <v>2</v>
      </c>
      <c r="B29" s="5" t="s">
        <v>38</v>
      </c>
      <c r="C29" s="66" t="s">
        <v>32</v>
      </c>
      <c r="D29" s="37">
        <v>622.2</v>
      </c>
      <c r="E29" s="38">
        <f>E30+E31</f>
        <v>670</v>
      </c>
      <c r="F29" s="38">
        <v>646</v>
      </c>
      <c r="G29" s="38">
        <v>604</v>
      </c>
      <c r="H29" s="38">
        <v>643</v>
      </c>
      <c r="I29" s="38">
        <v>643</v>
      </c>
      <c r="J29" s="37">
        <v>998</v>
      </c>
      <c r="K29" s="50">
        <f aca="true" t="shared" si="1" ref="K29:K40">J29+I29+H29+G29+F29++E29+D29</f>
        <v>4826.2</v>
      </c>
    </row>
    <row r="30" spans="1:11" ht="22.5">
      <c r="A30" s="89"/>
      <c r="B30" s="9" t="s">
        <v>39</v>
      </c>
      <c r="C30" s="66" t="s">
        <v>32</v>
      </c>
      <c r="D30" s="37"/>
      <c r="E30" s="38">
        <v>77</v>
      </c>
      <c r="F30" s="38">
        <v>52</v>
      </c>
      <c r="G30" s="38">
        <v>34</v>
      </c>
      <c r="H30" s="38">
        <v>52</v>
      </c>
      <c r="I30" s="38">
        <v>52</v>
      </c>
      <c r="J30" s="37">
        <v>86</v>
      </c>
      <c r="K30" s="50">
        <f t="shared" si="1"/>
        <v>353</v>
      </c>
    </row>
    <row r="31" spans="1:11" ht="22.5">
      <c r="A31" s="89"/>
      <c r="B31" s="10" t="s">
        <v>54</v>
      </c>
      <c r="C31" s="66" t="s">
        <v>32</v>
      </c>
      <c r="D31" s="37">
        <v>622.2</v>
      </c>
      <c r="E31" s="38">
        <v>593</v>
      </c>
      <c r="F31" s="38">
        <v>594</v>
      </c>
      <c r="G31" s="38">
        <v>570</v>
      </c>
      <c r="H31" s="38">
        <v>591</v>
      </c>
      <c r="I31" s="38">
        <v>591</v>
      </c>
      <c r="J31" s="37">
        <v>911</v>
      </c>
      <c r="K31" s="50">
        <f t="shared" si="1"/>
        <v>4472.2</v>
      </c>
    </row>
    <row r="32" spans="1:11" ht="25.5">
      <c r="A32" s="89">
        <v>3</v>
      </c>
      <c r="B32" s="5" t="s">
        <v>40</v>
      </c>
      <c r="C32" s="66" t="s">
        <v>32</v>
      </c>
      <c r="D32" s="37">
        <v>23.7</v>
      </c>
      <c r="E32" s="38">
        <v>16</v>
      </c>
      <c r="F32" s="38">
        <v>31</v>
      </c>
      <c r="G32" s="38">
        <v>16</v>
      </c>
      <c r="H32" s="38">
        <v>30</v>
      </c>
      <c r="I32" s="38">
        <v>30</v>
      </c>
      <c r="J32" s="37">
        <v>39</v>
      </c>
      <c r="K32" s="50">
        <f t="shared" si="1"/>
        <v>185.7</v>
      </c>
    </row>
    <row r="33" spans="1:11" ht="22.5">
      <c r="A33" s="89">
        <v>4</v>
      </c>
      <c r="B33" s="5" t="s">
        <v>41</v>
      </c>
      <c r="C33" s="66" t="s">
        <v>32</v>
      </c>
      <c r="D33" s="37">
        <v>1544.1</v>
      </c>
      <c r="E33" s="38">
        <v>1252</v>
      </c>
      <c r="F33" s="38">
        <v>1281</v>
      </c>
      <c r="G33" s="38">
        <v>1335</v>
      </c>
      <c r="H33" s="38">
        <v>1313</v>
      </c>
      <c r="I33" s="38">
        <v>1313</v>
      </c>
      <c r="J33" s="37">
        <v>1868</v>
      </c>
      <c r="K33" s="50">
        <f t="shared" si="1"/>
        <v>9906.1</v>
      </c>
    </row>
    <row r="34" spans="1:11" ht="26.25" customHeight="1" hidden="1" thickBot="1">
      <c r="A34" s="89">
        <v>5</v>
      </c>
      <c r="B34" s="5" t="s">
        <v>42</v>
      </c>
      <c r="C34" s="66" t="s">
        <v>32</v>
      </c>
      <c r="D34" s="37"/>
      <c r="E34" s="38"/>
      <c r="F34" s="38"/>
      <c r="G34" s="38"/>
      <c r="H34" s="37"/>
      <c r="I34" s="37"/>
      <c r="J34" s="37"/>
      <c r="K34" s="50">
        <f t="shared" si="1"/>
        <v>0</v>
      </c>
    </row>
    <row r="35" spans="1:11" ht="25.5" hidden="1">
      <c r="A35" s="89"/>
      <c r="B35" s="5" t="s">
        <v>43</v>
      </c>
      <c r="C35" s="66" t="s">
        <v>32</v>
      </c>
      <c r="D35" s="37"/>
      <c r="E35" s="38"/>
      <c r="F35" s="38"/>
      <c r="G35" s="38"/>
      <c r="H35" s="37"/>
      <c r="I35" s="37"/>
      <c r="J35" s="37"/>
      <c r="K35" s="50">
        <f t="shared" si="1"/>
        <v>0</v>
      </c>
    </row>
    <row r="36" spans="1:11" ht="23.25" customHeight="1" hidden="1" thickBot="1">
      <c r="A36" s="89"/>
      <c r="B36" s="5" t="s">
        <v>44</v>
      </c>
      <c r="C36" s="66" t="s">
        <v>32</v>
      </c>
      <c r="D36" s="37"/>
      <c r="E36" s="38"/>
      <c r="F36" s="38"/>
      <c r="G36" s="38"/>
      <c r="H36" s="37"/>
      <c r="I36" s="37"/>
      <c r="J36" s="37"/>
      <c r="K36" s="50">
        <f t="shared" si="1"/>
        <v>0</v>
      </c>
    </row>
    <row r="37" spans="1:11" ht="22.5" hidden="1">
      <c r="A37" s="89"/>
      <c r="B37" s="5"/>
      <c r="C37" s="66" t="s">
        <v>32</v>
      </c>
      <c r="D37" s="37"/>
      <c r="E37" s="38"/>
      <c r="F37" s="38"/>
      <c r="G37" s="38"/>
      <c r="H37" s="37"/>
      <c r="I37" s="37"/>
      <c r="J37" s="37"/>
      <c r="K37" s="50">
        <f t="shared" si="1"/>
        <v>0</v>
      </c>
    </row>
    <row r="38" spans="1:11" ht="25.5" hidden="1">
      <c r="A38" s="89">
        <v>6</v>
      </c>
      <c r="B38" s="5" t="s">
        <v>73</v>
      </c>
      <c r="C38" s="66" t="s">
        <v>32</v>
      </c>
      <c r="D38" s="37"/>
      <c r="E38" s="38"/>
      <c r="F38" s="38"/>
      <c r="G38" s="38"/>
      <c r="H38" s="37"/>
      <c r="I38" s="37"/>
      <c r="J38" s="37"/>
      <c r="K38" s="50">
        <f t="shared" si="1"/>
        <v>0</v>
      </c>
    </row>
    <row r="39" spans="1:11" ht="22.5" hidden="1">
      <c r="A39" s="89"/>
      <c r="B39" s="5"/>
      <c r="C39" s="66" t="s">
        <v>32</v>
      </c>
      <c r="D39" s="37"/>
      <c r="E39" s="38"/>
      <c r="F39" s="38"/>
      <c r="G39" s="38"/>
      <c r="H39" s="37"/>
      <c r="I39" s="37"/>
      <c r="J39" s="37"/>
      <c r="K39" s="50">
        <f t="shared" si="1"/>
        <v>0</v>
      </c>
    </row>
    <row r="40" spans="1:11" ht="25.5">
      <c r="A40" s="89">
        <v>5</v>
      </c>
      <c r="B40" s="5" t="s">
        <v>45</v>
      </c>
      <c r="C40" s="66" t="s">
        <v>32</v>
      </c>
      <c r="D40" s="37"/>
      <c r="E40" s="38"/>
      <c r="F40" s="38"/>
      <c r="G40" s="38"/>
      <c r="H40" s="37"/>
      <c r="I40" s="37"/>
      <c r="J40" s="37">
        <v>200</v>
      </c>
      <c r="K40" s="50">
        <f t="shared" si="1"/>
        <v>200</v>
      </c>
    </row>
    <row r="41" spans="1:12" ht="15.75" thickBot="1">
      <c r="A41" s="92"/>
      <c r="B41" s="93" t="s">
        <v>46</v>
      </c>
      <c r="C41" s="51"/>
      <c r="D41" s="52">
        <f>D28+D29+D30+D32+D33+D34+D35+D36+D37+D38+D39+D40</f>
        <v>2762.3</v>
      </c>
      <c r="E41" s="52">
        <f>E28+E29+E32+E33</f>
        <v>2320</v>
      </c>
      <c r="F41" s="52">
        <f>F28+F29+F32+F33</f>
        <v>2330</v>
      </c>
      <c r="G41" s="52">
        <f>G28+G29+G32+G33</f>
        <v>2330</v>
      </c>
      <c r="H41" s="52">
        <f>H28+H29+H32+H33</f>
        <v>2330</v>
      </c>
      <c r="I41" s="52">
        <f>I28+I29+I32+I33</f>
        <v>2330</v>
      </c>
      <c r="J41" s="52">
        <f>J28+J29+J32+J33+J40</f>
        <v>3772</v>
      </c>
      <c r="K41" s="53">
        <f>K28+K29+K32+K33+K40</f>
        <v>18174.3</v>
      </c>
      <c r="L41" s="47"/>
    </row>
    <row r="42" spans="1:11" ht="12.75" hidden="1">
      <c r="A42" s="16"/>
      <c r="B42" s="48"/>
      <c r="C42" s="48"/>
      <c r="D42" s="48"/>
      <c r="E42" s="48"/>
      <c r="F42" s="48"/>
      <c r="G42" s="48"/>
      <c r="H42" s="48"/>
      <c r="I42" s="48"/>
      <c r="J42" s="48"/>
      <c r="K42" s="48">
        <f>C42+D42+E42+F42+G42+H42+I42+J42</f>
        <v>0</v>
      </c>
    </row>
    <row r="43" spans="1:11" ht="12.75" hidden="1">
      <c r="A43" s="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2.75" hidden="1">
      <c r="A44" s="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2.75" hidden="1">
      <c r="A45" s="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2.75" hidden="1">
      <c r="A46" s="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2.75" hidden="1">
      <c r="A47" s="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3.5" hidden="1" thickBot="1">
      <c r="A48" s="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4.25" hidden="1">
      <c r="A49" s="1"/>
      <c r="B49" s="121"/>
      <c r="C49" s="122"/>
      <c r="D49" s="122"/>
      <c r="E49" s="122"/>
      <c r="F49" s="122"/>
      <c r="G49" s="122"/>
      <c r="H49" s="122"/>
      <c r="I49" s="122"/>
      <c r="J49" s="122"/>
      <c r="K49" s="123"/>
    </row>
    <row r="50" spans="1:11" ht="14.25" hidden="1">
      <c r="A50" s="1"/>
      <c r="B50" s="124"/>
      <c r="C50" s="125"/>
      <c r="D50" s="125"/>
      <c r="E50" s="125"/>
      <c r="F50" s="125"/>
      <c r="G50" s="125"/>
      <c r="H50" s="125"/>
      <c r="I50" s="125"/>
      <c r="J50" s="125"/>
      <c r="K50" s="126"/>
    </row>
    <row r="51" spans="1:11" ht="14.25" customHeight="1" thickBot="1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9"/>
    </row>
    <row r="52" spans="1:11" ht="14.25" customHeight="1">
      <c r="A52" s="88"/>
      <c r="B52" s="127" t="s">
        <v>48</v>
      </c>
      <c r="C52" s="127"/>
      <c r="D52" s="127"/>
      <c r="E52" s="127"/>
      <c r="F52" s="127"/>
      <c r="G52" s="127"/>
      <c r="H52" s="127"/>
      <c r="I52" s="127"/>
      <c r="J52" s="127"/>
      <c r="K52" s="128"/>
    </row>
    <row r="53" spans="1:11" ht="13.5" customHeight="1" hidden="1" thickBot="1">
      <c r="A53" s="98"/>
      <c r="B53" s="115" t="s">
        <v>49</v>
      </c>
      <c r="C53" s="115"/>
      <c r="D53" s="115"/>
      <c r="E53" s="115"/>
      <c r="F53" s="115"/>
      <c r="G53" s="115"/>
      <c r="H53" s="115"/>
      <c r="I53" s="115"/>
      <c r="J53" s="115"/>
      <c r="K53" s="116"/>
    </row>
    <row r="54" spans="1:11" ht="27" customHeight="1">
      <c r="A54" s="90" t="s">
        <v>59</v>
      </c>
      <c r="B54" s="110" t="s">
        <v>24</v>
      </c>
      <c r="C54" s="111" t="s">
        <v>25</v>
      </c>
      <c r="D54" s="31">
        <v>2014</v>
      </c>
      <c r="E54" s="31">
        <v>2015</v>
      </c>
      <c r="F54" s="31">
        <v>2016</v>
      </c>
      <c r="G54" s="31">
        <v>2017</v>
      </c>
      <c r="H54" s="31">
        <v>2018</v>
      </c>
      <c r="I54" s="31">
        <v>2019</v>
      </c>
      <c r="J54" s="31">
        <v>2020</v>
      </c>
      <c r="K54" s="54" t="s">
        <v>27</v>
      </c>
    </row>
    <row r="55" spans="1:11" ht="13.5" customHeight="1" hidden="1" thickBot="1">
      <c r="A55" s="89"/>
      <c r="B55" s="110"/>
      <c r="C55" s="111"/>
      <c r="D55" s="94"/>
      <c r="E55" s="94"/>
      <c r="F55" s="94"/>
      <c r="G55" s="94"/>
      <c r="H55" s="94"/>
      <c r="I55" s="94"/>
      <c r="J55" s="94"/>
      <c r="K55" s="99"/>
    </row>
    <row r="56" spans="1:11" ht="30" customHeight="1">
      <c r="A56" s="129">
        <v>1</v>
      </c>
      <c r="B56" s="131" t="s">
        <v>66</v>
      </c>
      <c r="C56" s="130" t="s">
        <v>32</v>
      </c>
      <c r="D56" s="120">
        <v>0</v>
      </c>
      <c r="E56" s="120">
        <v>0</v>
      </c>
      <c r="F56" s="120">
        <v>0</v>
      </c>
      <c r="G56" s="120">
        <v>100</v>
      </c>
      <c r="H56" s="120">
        <v>100</v>
      </c>
      <c r="I56" s="120">
        <v>100</v>
      </c>
      <c r="J56" s="120">
        <v>250</v>
      </c>
      <c r="K56" s="137">
        <f>J56+I56+H56+G56+F56+E56+D56</f>
        <v>550</v>
      </c>
    </row>
    <row r="57" spans="1:11" ht="6" customHeight="1" hidden="1" thickBot="1">
      <c r="A57" s="129"/>
      <c r="B57" s="131"/>
      <c r="C57" s="130"/>
      <c r="D57" s="120"/>
      <c r="E57" s="120"/>
      <c r="F57" s="120"/>
      <c r="G57" s="120"/>
      <c r="H57" s="120"/>
      <c r="I57" s="120"/>
      <c r="J57" s="120"/>
      <c r="K57" s="137"/>
    </row>
    <row r="58" spans="1:11" ht="27" customHeight="1">
      <c r="A58" s="6">
        <v>2</v>
      </c>
      <c r="B58" s="132" t="s">
        <v>50</v>
      </c>
      <c r="C58" s="130" t="s">
        <v>32</v>
      </c>
      <c r="D58" s="120">
        <v>691.9</v>
      </c>
      <c r="E58" s="120">
        <v>764.3</v>
      </c>
      <c r="F58" s="120">
        <v>754.8</v>
      </c>
      <c r="G58" s="120">
        <v>1500</v>
      </c>
      <c r="H58" s="120">
        <v>1000</v>
      </c>
      <c r="I58" s="120">
        <v>1000</v>
      </c>
      <c r="J58" s="120">
        <v>702</v>
      </c>
      <c r="K58" s="137">
        <f>D58+E58+F58+G58+H58+I58+J58</f>
        <v>6413</v>
      </c>
    </row>
    <row r="59" spans="1:11" ht="0.75" customHeight="1">
      <c r="A59" s="6"/>
      <c r="B59" s="132"/>
      <c r="C59" s="130"/>
      <c r="D59" s="120"/>
      <c r="E59" s="120"/>
      <c r="F59" s="120"/>
      <c r="G59" s="120"/>
      <c r="H59" s="120"/>
      <c r="I59" s="120"/>
      <c r="J59" s="120"/>
      <c r="K59" s="137"/>
    </row>
    <row r="60" spans="1:11" ht="32.25" customHeight="1">
      <c r="A60" s="6">
        <v>3</v>
      </c>
      <c r="B60" s="97" t="s">
        <v>51</v>
      </c>
      <c r="C60" s="95" t="s">
        <v>32</v>
      </c>
      <c r="D60" s="96">
        <v>663.8</v>
      </c>
      <c r="E60" s="96">
        <v>587.7</v>
      </c>
      <c r="F60" s="96">
        <v>1094.7</v>
      </c>
      <c r="G60" s="96">
        <v>900</v>
      </c>
      <c r="H60" s="96">
        <v>900</v>
      </c>
      <c r="I60" s="96">
        <v>900</v>
      </c>
      <c r="J60" s="96">
        <v>723</v>
      </c>
      <c r="K60" s="100">
        <f>D60+E60+F60+G60+H60+I60+J60</f>
        <v>5769.2</v>
      </c>
    </row>
    <row r="61" spans="1:11" ht="15" thickBot="1">
      <c r="A61" s="19"/>
      <c r="B61" s="101" t="s">
        <v>52</v>
      </c>
      <c r="C61" s="102"/>
      <c r="D61" s="103">
        <f>D56+D58+D60</f>
        <v>1355.6999999999998</v>
      </c>
      <c r="E61" s="103">
        <f aca="true" t="shared" si="2" ref="E61:J61">E56+E58+E60</f>
        <v>1352</v>
      </c>
      <c r="F61" s="103">
        <f t="shared" si="2"/>
        <v>1849.5</v>
      </c>
      <c r="G61" s="103">
        <f t="shared" si="2"/>
        <v>2500</v>
      </c>
      <c r="H61" s="103">
        <f t="shared" si="2"/>
        <v>2000</v>
      </c>
      <c r="I61" s="103">
        <f t="shared" si="2"/>
        <v>2000</v>
      </c>
      <c r="J61" s="103">
        <f t="shared" si="2"/>
        <v>1675</v>
      </c>
      <c r="K61" s="104">
        <f>K56+K58+K60</f>
        <v>12732.2</v>
      </c>
    </row>
    <row r="62" spans="1:11" ht="13.5" thickBot="1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</row>
    <row r="63" spans="1:11" ht="12.75">
      <c r="A63" s="88"/>
      <c r="B63" s="134" t="s">
        <v>53</v>
      </c>
      <c r="C63" s="134"/>
      <c r="D63" s="134"/>
      <c r="E63" s="134"/>
      <c r="F63" s="134"/>
      <c r="G63" s="134"/>
      <c r="H63" s="134"/>
      <c r="I63" s="134"/>
      <c r="J63" s="134"/>
      <c r="K63" s="135"/>
    </row>
    <row r="64" spans="1:11" ht="12.75" hidden="1">
      <c r="A64" s="89"/>
      <c r="B64" s="65"/>
      <c r="C64" s="65"/>
      <c r="D64" s="65"/>
      <c r="E64" s="65"/>
      <c r="F64" s="12"/>
      <c r="G64" s="65"/>
      <c r="H64" s="65"/>
      <c r="I64" s="65"/>
      <c r="J64" s="65"/>
      <c r="K64" s="68"/>
    </row>
    <row r="65" spans="1:11" ht="12.75" hidden="1">
      <c r="A65" s="89"/>
      <c r="B65" s="65"/>
      <c r="C65" s="65"/>
      <c r="D65" s="65"/>
      <c r="E65" s="65"/>
      <c r="F65" s="12"/>
      <c r="G65" s="65"/>
      <c r="H65" s="65"/>
      <c r="I65" s="65"/>
      <c r="J65" s="65"/>
      <c r="K65" s="68"/>
    </row>
    <row r="66" spans="1:11" ht="12.75" hidden="1">
      <c r="A66" s="89"/>
      <c r="B66" s="65"/>
      <c r="C66" s="65"/>
      <c r="D66" s="65"/>
      <c r="E66" s="65"/>
      <c r="F66" s="12"/>
      <c r="G66" s="65"/>
      <c r="H66" s="65"/>
      <c r="I66" s="65"/>
      <c r="J66" s="65"/>
      <c r="K66" s="68"/>
    </row>
    <row r="67" spans="1:11" ht="12.75" hidden="1">
      <c r="A67" s="89"/>
      <c r="B67" s="65"/>
      <c r="C67" s="65"/>
      <c r="D67" s="65"/>
      <c r="E67" s="65"/>
      <c r="F67" s="12"/>
      <c r="G67" s="65"/>
      <c r="H67" s="65"/>
      <c r="I67" s="65"/>
      <c r="J67" s="65"/>
      <c r="K67" s="68"/>
    </row>
    <row r="68" spans="1:11" ht="26.25" customHeight="1">
      <c r="A68" s="90" t="s">
        <v>59</v>
      </c>
      <c r="B68" s="34" t="s">
        <v>24</v>
      </c>
      <c r="C68" s="7" t="s">
        <v>72</v>
      </c>
      <c r="D68" s="32">
        <v>2014</v>
      </c>
      <c r="E68" s="32">
        <v>2015</v>
      </c>
      <c r="F68" s="33">
        <v>2016</v>
      </c>
      <c r="G68" s="33">
        <v>2017</v>
      </c>
      <c r="H68" s="33">
        <v>2018</v>
      </c>
      <c r="I68" s="33">
        <v>2019</v>
      </c>
      <c r="J68" s="33">
        <v>2020</v>
      </c>
      <c r="K68" s="58" t="s">
        <v>27</v>
      </c>
    </row>
    <row r="69" spans="1:11" ht="25.5" customHeight="1">
      <c r="A69" s="89">
        <v>1</v>
      </c>
      <c r="B69" s="5" t="s">
        <v>0</v>
      </c>
      <c r="C69" s="66" t="s">
        <v>32</v>
      </c>
      <c r="D69" s="39">
        <v>7951.6</v>
      </c>
      <c r="E69" s="40">
        <v>7608.8</v>
      </c>
      <c r="F69" s="40">
        <v>8668</v>
      </c>
      <c r="G69" s="40">
        <v>8641</v>
      </c>
      <c r="H69" s="39">
        <v>8641</v>
      </c>
      <c r="I69" s="39">
        <v>8641</v>
      </c>
      <c r="J69" s="39">
        <v>8618</v>
      </c>
      <c r="K69" s="59">
        <f>D69+E69+F69+G69+H69+I69+J69</f>
        <v>58769.4</v>
      </c>
    </row>
    <row r="70" spans="1:11" ht="24.75" customHeight="1">
      <c r="A70" s="89">
        <v>2</v>
      </c>
      <c r="B70" s="5" t="s">
        <v>1</v>
      </c>
      <c r="C70" s="66" t="s">
        <v>32</v>
      </c>
      <c r="D70" s="39"/>
      <c r="E70" s="40"/>
      <c r="F70" s="40"/>
      <c r="G70" s="40"/>
      <c r="H70" s="39"/>
      <c r="I70" s="39"/>
      <c r="J70" s="39">
        <v>25</v>
      </c>
      <c r="K70" s="59">
        <f aca="true" t="shared" si="3" ref="K70:K94">D70+E70+F70+G70+H70+I70+J70</f>
        <v>25</v>
      </c>
    </row>
    <row r="71" spans="1:11" ht="25.5">
      <c r="A71" s="89">
        <v>3</v>
      </c>
      <c r="B71" s="5" t="s">
        <v>2</v>
      </c>
      <c r="C71" s="66" t="s">
        <v>32</v>
      </c>
      <c r="D71" s="39"/>
      <c r="E71" s="40"/>
      <c r="F71" s="40"/>
      <c r="G71" s="40"/>
      <c r="H71" s="39"/>
      <c r="I71" s="39"/>
      <c r="J71" s="39">
        <v>75</v>
      </c>
      <c r="K71" s="59">
        <f t="shared" si="3"/>
        <v>75</v>
      </c>
    </row>
    <row r="72" spans="1:11" ht="25.5">
      <c r="A72" s="89">
        <v>4</v>
      </c>
      <c r="B72" s="5" t="s">
        <v>3</v>
      </c>
      <c r="C72" s="66" t="s">
        <v>32</v>
      </c>
      <c r="D72" s="39">
        <v>30.5</v>
      </c>
      <c r="E72" s="40">
        <v>41.7</v>
      </c>
      <c r="F72" s="40"/>
      <c r="G72" s="40"/>
      <c r="H72" s="39"/>
      <c r="I72" s="39"/>
      <c r="J72" s="39">
        <v>30</v>
      </c>
      <c r="K72" s="59">
        <f t="shared" si="3"/>
        <v>102.2</v>
      </c>
    </row>
    <row r="73" spans="1:11" ht="63.75">
      <c r="A73" s="89">
        <v>5</v>
      </c>
      <c r="B73" s="5" t="s">
        <v>65</v>
      </c>
      <c r="C73" s="66" t="s">
        <v>32</v>
      </c>
      <c r="D73" s="39"/>
      <c r="E73" s="40">
        <v>470</v>
      </c>
      <c r="F73" s="40">
        <v>65</v>
      </c>
      <c r="G73" s="40"/>
      <c r="H73" s="40"/>
      <c r="I73" s="40"/>
      <c r="J73" s="39">
        <v>1000</v>
      </c>
      <c r="K73" s="59">
        <f t="shared" si="3"/>
        <v>1535</v>
      </c>
    </row>
    <row r="74" spans="1:11" ht="22.5">
      <c r="A74" s="89">
        <v>6</v>
      </c>
      <c r="B74" s="5" t="s">
        <v>4</v>
      </c>
      <c r="C74" s="66" t="s">
        <v>32</v>
      </c>
      <c r="D74" s="39">
        <v>441.6</v>
      </c>
      <c r="E74" s="40">
        <v>541.6</v>
      </c>
      <c r="F74" s="40">
        <v>530</v>
      </c>
      <c r="G74" s="40">
        <v>550</v>
      </c>
      <c r="H74" s="39">
        <v>550</v>
      </c>
      <c r="I74" s="39">
        <v>550</v>
      </c>
      <c r="J74" s="39">
        <v>440</v>
      </c>
      <c r="K74" s="59">
        <f t="shared" si="3"/>
        <v>3603.2</v>
      </c>
    </row>
    <row r="75" spans="1:11" ht="38.25">
      <c r="A75" s="89">
        <v>7</v>
      </c>
      <c r="B75" s="5" t="s">
        <v>5</v>
      </c>
      <c r="C75" s="66" t="s">
        <v>32</v>
      </c>
      <c r="D75" s="39">
        <v>81</v>
      </c>
      <c r="E75" s="40">
        <f>80-45.7</f>
        <v>34.3</v>
      </c>
      <c r="F75" s="40">
        <v>45.6</v>
      </c>
      <c r="G75" s="40">
        <v>50</v>
      </c>
      <c r="H75" s="39">
        <v>50</v>
      </c>
      <c r="I75" s="39">
        <v>50</v>
      </c>
      <c r="J75" s="39">
        <v>75</v>
      </c>
      <c r="K75" s="59">
        <f t="shared" si="3"/>
        <v>385.9</v>
      </c>
    </row>
    <row r="76" spans="1:11" ht="25.5">
      <c r="A76" s="89">
        <v>8</v>
      </c>
      <c r="B76" s="5" t="s">
        <v>6</v>
      </c>
      <c r="C76" s="66" t="s">
        <v>32</v>
      </c>
      <c r="D76" s="39">
        <v>93.3</v>
      </c>
      <c r="E76" s="40">
        <v>80</v>
      </c>
      <c r="F76" s="40">
        <v>76.8</v>
      </c>
      <c r="G76" s="40">
        <v>80</v>
      </c>
      <c r="H76" s="39">
        <v>80</v>
      </c>
      <c r="I76" s="39">
        <v>80</v>
      </c>
      <c r="J76" s="39">
        <v>150</v>
      </c>
      <c r="K76" s="59">
        <f t="shared" si="3"/>
        <v>640.1</v>
      </c>
    </row>
    <row r="77" spans="1:11" ht="38.25">
      <c r="A77" s="89">
        <v>9</v>
      </c>
      <c r="B77" s="5" t="s">
        <v>7</v>
      </c>
      <c r="C77" s="66" t="s">
        <v>32</v>
      </c>
      <c r="D77" s="39">
        <v>124.8</v>
      </c>
      <c r="E77" s="40">
        <v>95</v>
      </c>
      <c r="F77" s="40">
        <v>284.3</v>
      </c>
      <c r="G77" s="40">
        <v>300</v>
      </c>
      <c r="H77" s="39">
        <v>300</v>
      </c>
      <c r="I77" s="39">
        <v>300</v>
      </c>
      <c r="J77" s="39">
        <v>400</v>
      </c>
      <c r="K77" s="59">
        <f t="shared" si="3"/>
        <v>1804.1</v>
      </c>
    </row>
    <row r="78" spans="1:11" ht="38.25">
      <c r="A78" s="89">
        <v>10</v>
      </c>
      <c r="B78" s="5" t="s">
        <v>56</v>
      </c>
      <c r="C78" s="66" t="s">
        <v>32</v>
      </c>
      <c r="D78" s="39">
        <v>220</v>
      </c>
      <c r="E78" s="40">
        <v>150</v>
      </c>
      <c r="F78" s="40">
        <v>100</v>
      </c>
      <c r="G78" s="40">
        <v>100</v>
      </c>
      <c r="H78" s="39">
        <v>100</v>
      </c>
      <c r="I78" s="39">
        <v>100</v>
      </c>
      <c r="J78" s="39">
        <v>250</v>
      </c>
      <c r="K78" s="59">
        <f t="shared" si="3"/>
        <v>1020</v>
      </c>
    </row>
    <row r="79" spans="1:11" ht="25.5">
      <c r="A79" s="89">
        <v>11</v>
      </c>
      <c r="B79" s="5" t="s">
        <v>8</v>
      </c>
      <c r="C79" s="66" t="s">
        <v>32</v>
      </c>
      <c r="D79" s="39">
        <v>340.4</v>
      </c>
      <c r="E79" s="40">
        <f>200-128.9-71.1</f>
        <v>0</v>
      </c>
      <c r="F79" s="40">
        <f>99.5+100</f>
        <v>199.5</v>
      </c>
      <c r="G79" s="40">
        <v>400</v>
      </c>
      <c r="H79" s="39">
        <v>400</v>
      </c>
      <c r="I79" s="39">
        <v>400</v>
      </c>
      <c r="J79" s="39">
        <v>200</v>
      </c>
      <c r="K79" s="59">
        <f t="shared" si="3"/>
        <v>1939.9</v>
      </c>
    </row>
    <row r="80" spans="1:11" ht="22.5">
      <c r="A80" s="89">
        <v>12</v>
      </c>
      <c r="B80" s="5" t="s">
        <v>9</v>
      </c>
      <c r="C80" s="66" t="s">
        <v>32</v>
      </c>
      <c r="D80" s="39">
        <v>3916.5</v>
      </c>
      <c r="E80" s="40">
        <v>0</v>
      </c>
      <c r="F80" s="40"/>
      <c r="G80" s="40"/>
      <c r="H80" s="39"/>
      <c r="I80" s="39"/>
      <c r="J80" s="39">
        <v>4100</v>
      </c>
      <c r="K80" s="59">
        <f t="shared" si="3"/>
        <v>8016.5</v>
      </c>
    </row>
    <row r="81" spans="1:11" ht="39" customHeight="1">
      <c r="A81" s="89">
        <v>13</v>
      </c>
      <c r="B81" s="5" t="s">
        <v>10</v>
      </c>
      <c r="C81" s="66" t="s">
        <v>32</v>
      </c>
      <c r="D81" s="39">
        <v>633.3</v>
      </c>
      <c r="E81" s="40">
        <v>500</v>
      </c>
      <c r="F81" s="40">
        <v>500</v>
      </c>
      <c r="G81" s="40">
        <v>500</v>
      </c>
      <c r="H81" s="39">
        <v>500</v>
      </c>
      <c r="I81" s="39">
        <v>500</v>
      </c>
      <c r="J81" s="39">
        <v>650</v>
      </c>
      <c r="K81" s="59">
        <f t="shared" si="3"/>
        <v>3783.3</v>
      </c>
    </row>
    <row r="82" spans="1:11" ht="25.5">
      <c r="A82" s="89">
        <v>14</v>
      </c>
      <c r="B82" s="5" t="s">
        <v>11</v>
      </c>
      <c r="C82" s="66" t="s">
        <v>32</v>
      </c>
      <c r="D82" s="39">
        <v>693.1</v>
      </c>
      <c r="E82" s="40">
        <v>475.1</v>
      </c>
      <c r="F82" s="40">
        <v>525</v>
      </c>
      <c r="G82" s="40">
        <v>500</v>
      </c>
      <c r="H82" s="40">
        <v>500</v>
      </c>
      <c r="I82" s="40">
        <v>500</v>
      </c>
      <c r="J82" s="40">
        <v>650</v>
      </c>
      <c r="K82" s="59">
        <f t="shared" si="3"/>
        <v>3843.2</v>
      </c>
    </row>
    <row r="83" spans="1:11" ht="22.5">
      <c r="A83" s="89">
        <v>15</v>
      </c>
      <c r="B83" s="5" t="s">
        <v>12</v>
      </c>
      <c r="C83" s="66" t="s">
        <v>32</v>
      </c>
      <c r="D83" s="39">
        <v>633.3</v>
      </c>
      <c r="E83" s="40">
        <v>500</v>
      </c>
      <c r="F83" s="40">
        <v>300</v>
      </c>
      <c r="G83" s="40">
        <v>300</v>
      </c>
      <c r="H83" s="39">
        <v>300</v>
      </c>
      <c r="I83" s="39">
        <v>300</v>
      </c>
      <c r="J83" s="39">
        <v>650</v>
      </c>
      <c r="K83" s="59">
        <f t="shared" si="3"/>
        <v>2983.3</v>
      </c>
    </row>
    <row r="84" spans="1:11" ht="22.5">
      <c r="A84" s="89">
        <v>16</v>
      </c>
      <c r="B84" s="5" t="s">
        <v>13</v>
      </c>
      <c r="C84" s="66" t="s">
        <v>32</v>
      </c>
      <c r="D84" s="39">
        <v>209.8</v>
      </c>
      <c r="E84" s="40">
        <v>195</v>
      </c>
      <c r="F84" s="40">
        <v>184</v>
      </c>
      <c r="G84" s="40">
        <v>210</v>
      </c>
      <c r="H84" s="39">
        <v>210</v>
      </c>
      <c r="I84" s="39">
        <v>210</v>
      </c>
      <c r="J84" s="39">
        <v>200</v>
      </c>
      <c r="K84" s="59">
        <f t="shared" si="3"/>
        <v>1418.8</v>
      </c>
    </row>
    <row r="85" spans="1:11" ht="38.25">
      <c r="A85" s="89">
        <v>17</v>
      </c>
      <c r="B85" s="5" t="s">
        <v>14</v>
      </c>
      <c r="C85" s="66" t="s">
        <v>32</v>
      </c>
      <c r="D85" s="39">
        <v>56.2</v>
      </c>
      <c r="E85" s="40"/>
      <c r="F85" s="40"/>
      <c r="G85" s="40"/>
      <c r="H85" s="39"/>
      <c r="I85" s="39"/>
      <c r="J85" s="39">
        <v>0</v>
      </c>
      <c r="K85" s="59">
        <f t="shared" si="3"/>
        <v>56.2</v>
      </c>
    </row>
    <row r="86" spans="1:11" ht="38.25">
      <c r="A86" s="89">
        <v>18</v>
      </c>
      <c r="B86" s="5" t="s">
        <v>15</v>
      </c>
      <c r="C86" s="66" t="s">
        <v>32</v>
      </c>
      <c r="D86" s="39"/>
      <c r="E86" s="40"/>
      <c r="F86" s="40"/>
      <c r="G86" s="40">
        <v>2000</v>
      </c>
      <c r="H86" s="39"/>
      <c r="I86" s="39"/>
      <c r="J86" s="39"/>
      <c r="K86" s="59">
        <f t="shared" si="3"/>
        <v>2000</v>
      </c>
    </row>
    <row r="87" spans="1:11" ht="76.5">
      <c r="A87" s="89">
        <v>19</v>
      </c>
      <c r="B87" s="5" t="s">
        <v>68</v>
      </c>
      <c r="C87" s="66" t="s">
        <v>32</v>
      </c>
      <c r="D87" s="39"/>
      <c r="E87" s="40"/>
      <c r="F87" s="40"/>
      <c r="G87" s="40">
        <v>100</v>
      </c>
      <c r="H87" s="39">
        <v>100</v>
      </c>
      <c r="I87" s="39">
        <v>100</v>
      </c>
      <c r="J87" s="39">
        <v>100</v>
      </c>
      <c r="K87" s="59">
        <f t="shared" si="3"/>
        <v>400</v>
      </c>
    </row>
    <row r="88" spans="1:11" ht="25.5">
      <c r="A88" s="89">
        <v>20</v>
      </c>
      <c r="B88" s="13" t="s">
        <v>67</v>
      </c>
      <c r="C88" s="66" t="s">
        <v>32</v>
      </c>
      <c r="D88" s="39"/>
      <c r="E88" s="40"/>
      <c r="F88" s="40"/>
      <c r="G88" s="40">
        <v>500</v>
      </c>
      <c r="H88" s="39"/>
      <c r="I88" s="39"/>
      <c r="J88" s="39"/>
      <c r="K88" s="59">
        <f t="shared" si="3"/>
        <v>500</v>
      </c>
    </row>
    <row r="89" spans="1:11" ht="25.5">
      <c r="A89" s="89">
        <v>21</v>
      </c>
      <c r="B89" s="5" t="s">
        <v>16</v>
      </c>
      <c r="C89" s="66" t="s">
        <v>32</v>
      </c>
      <c r="D89" s="39"/>
      <c r="E89" s="40"/>
      <c r="F89" s="40"/>
      <c r="G89" s="40"/>
      <c r="H89" s="39"/>
      <c r="I89" s="39"/>
      <c r="J89" s="39">
        <v>20</v>
      </c>
      <c r="K89" s="59">
        <f t="shared" si="3"/>
        <v>20</v>
      </c>
    </row>
    <row r="90" spans="1:11" ht="25.5">
      <c r="A90" s="89">
        <v>22</v>
      </c>
      <c r="B90" s="5" t="s">
        <v>17</v>
      </c>
      <c r="C90" s="66" t="s">
        <v>32</v>
      </c>
      <c r="D90" s="39"/>
      <c r="E90" s="40"/>
      <c r="F90" s="40"/>
      <c r="G90" s="40"/>
      <c r="H90" s="39"/>
      <c r="I90" s="39"/>
      <c r="J90" s="39">
        <v>200</v>
      </c>
      <c r="K90" s="59">
        <f t="shared" si="3"/>
        <v>200</v>
      </c>
    </row>
    <row r="91" spans="1:11" ht="38.25">
      <c r="A91" s="89">
        <v>23</v>
      </c>
      <c r="B91" s="5" t="s">
        <v>18</v>
      </c>
      <c r="C91" s="66" t="s">
        <v>32</v>
      </c>
      <c r="D91" s="39"/>
      <c r="E91" s="40"/>
      <c r="F91" s="40"/>
      <c r="G91" s="40">
        <v>100</v>
      </c>
      <c r="H91" s="39">
        <v>100</v>
      </c>
      <c r="I91" s="39">
        <v>100</v>
      </c>
      <c r="J91" s="39">
        <v>300</v>
      </c>
      <c r="K91" s="59">
        <f t="shared" si="3"/>
        <v>600</v>
      </c>
    </row>
    <row r="92" spans="1:11" ht="25.5">
      <c r="A92" s="89">
        <v>24</v>
      </c>
      <c r="B92" s="5" t="s">
        <v>19</v>
      </c>
      <c r="C92" s="66" t="s">
        <v>32</v>
      </c>
      <c r="D92" s="39"/>
      <c r="E92" s="40"/>
      <c r="F92" s="40"/>
      <c r="G92" s="40"/>
      <c r="H92" s="39"/>
      <c r="I92" s="39"/>
      <c r="J92" s="39">
        <v>400</v>
      </c>
      <c r="K92" s="59">
        <f t="shared" si="3"/>
        <v>400</v>
      </c>
    </row>
    <row r="93" spans="1:11" ht="76.5">
      <c r="A93" s="89">
        <v>25</v>
      </c>
      <c r="B93" s="13" t="s">
        <v>57</v>
      </c>
      <c r="C93" s="66" t="s">
        <v>32</v>
      </c>
      <c r="D93" s="39"/>
      <c r="E93" s="40">
        <v>63.4</v>
      </c>
      <c r="F93" s="40">
        <v>85</v>
      </c>
      <c r="G93" s="40"/>
      <c r="H93" s="39"/>
      <c r="I93" s="39"/>
      <c r="J93" s="39"/>
      <c r="K93" s="59">
        <f t="shared" si="3"/>
        <v>148.4</v>
      </c>
    </row>
    <row r="94" spans="1:11" ht="25.5">
      <c r="A94" s="89">
        <v>26</v>
      </c>
      <c r="B94" s="13" t="s">
        <v>63</v>
      </c>
      <c r="C94" s="66" t="s">
        <v>32</v>
      </c>
      <c r="D94" s="39"/>
      <c r="E94" s="40"/>
      <c r="F94" s="40">
        <v>11</v>
      </c>
      <c r="G94" s="40"/>
      <c r="H94" s="39"/>
      <c r="I94" s="39"/>
      <c r="J94" s="39"/>
      <c r="K94" s="59">
        <f t="shared" si="3"/>
        <v>11</v>
      </c>
    </row>
    <row r="95" spans="1:11" ht="22.5" hidden="1">
      <c r="A95" s="89">
        <v>27</v>
      </c>
      <c r="B95" s="13" t="s">
        <v>64</v>
      </c>
      <c r="C95" s="66" t="s">
        <v>32</v>
      </c>
      <c r="D95" s="39"/>
      <c r="E95" s="40"/>
      <c r="F95" s="40"/>
      <c r="G95" s="40"/>
      <c r="H95" s="39"/>
      <c r="I95" s="39"/>
      <c r="J95" s="39"/>
      <c r="K95" s="59"/>
    </row>
    <row r="96" spans="1:11" ht="14.25" hidden="1">
      <c r="A96" s="89"/>
      <c r="B96" s="13"/>
      <c r="C96" s="66"/>
      <c r="D96" s="39"/>
      <c r="E96" s="40"/>
      <c r="F96" s="40"/>
      <c r="G96" s="40"/>
      <c r="H96" s="39"/>
      <c r="I96" s="39"/>
      <c r="J96" s="39"/>
      <c r="K96" s="59"/>
    </row>
    <row r="97" spans="1:13" ht="15.75" thickBot="1">
      <c r="A97" s="92"/>
      <c r="B97" s="21" t="s">
        <v>20</v>
      </c>
      <c r="C97" s="69"/>
      <c r="D97" s="60">
        <f>D69+D70+D71+D72+D73+D74+D75+D76+D77+D78+D79+D80+D81+D82+D83+D84+D85+D86+D87+D88+D89+D90+D91+D92+D93+D94</f>
        <v>15425.399999999998</v>
      </c>
      <c r="E97" s="61">
        <f>E69+E70+E71+E72+E73+E74+E75+E76+E77+E78+E79+E80+E81+E82+E83+E84+E85+E86+E87+E88+E89+E90+E91+E92+E93</f>
        <v>10754.9</v>
      </c>
      <c r="F97" s="61">
        <f aca="true" t="shared" si="4" ref="F97:K97">F69+F70+F71+F72+F73+F74+F75+F76+F77+F78+F79+F80+F81+F82+F83+F84+F85+F86+F87+F88+F89+F90+F91+F92+F93+F94</f>
        <v>11574.199999999999</v>
      </c>
      <c r="G97" s="61">
        <f t="shared" si="4"/>
        <v>14331</v>
      </c>
      <c r="H97" s="61">
        <f t="shared" si="4"/>
        <v>11831</v>
      </c>
      <c r="I97" s="61">
        <f t="shared" si="4"/>
        <v>11831</v>
      </c>
      <c r="J97" s="61">
        <f t="shared" si="4"/>
        <v>18533</v>
      </c>
      <c r="K97" s="62">
        <f t="shared" si="4"/>
        <v>94280.49999999999</v>
      </c>
      <c r="L97" s="55"/>
      <c r="M97" s="4"/>
    </row>
    <row r="98" spans="1:12" ht="27" hidden="1" thickBot="1">
      <c r="A98" s="16"/>
      <c r="B98" s="22" t="s">
        <v>21</v>
      </c>
      <c r="C98" s="23" t="s">
        <v>32</v>
      </c>
      <c r="D98" s="56">
        <f>D19+D41+D61+D97</f>
        <v>33451.399999999994</v>
      </c>
      <c r="E98" s="57">
        <f>E19+E41+E61+E97</f>
        <v>28351.9</v>
      </c>
      <c r="F98" s="57">
        <f>F19+F41+F61+F97</f>
        <v>30083</v>
      </c>
      <c r="G98" s="56">
        <f>G19+G41+G61+G97</f>
        <v>34678</v>
      </c>
      <c r="H98" s="56">
        <f>H19+H41+H61+H97</f>
        <v>32661</v>
      </c>
      <c r="I98" s="56"/>
      <c r="J98" s="56"/>
      <c r="K98" s="56"/>
      <c r="L98" s="8"/>
    </row>
    <row r="99" spans="1:11" ht="30" customHeight="1" hidden="1" thickBot="1">
      <c r="A99" s="15"/>
      <c r="B99" s="18" t="s">
        <v>22</v>
      </c>
      <c r="C99" s="24" t="s">
        <v>32</v>
      </c>
      <c r="D99" s="41">
        <f>D98</f>
        <v>33451.399999999994</v>
      </c>
      <c r="E99" s="42">
        <f>E98</f>
        <v>28351.9</v>
      </c>
      <c r="F99" s="42">
        <f>F98</f>
        <v>30083</v>
      </c>
      <c r="G99" s="41">
        <f>G98</f>
        <v>34678</v>
      </c>
      <c r="H99" s="41"/>
      <c r="I99" s="41"/>
      <c r="J99" s="41"/>
      <c r="K99" s="41"/>
    </row>
    <row r="100" spans="1:12" ht="41.25" customHeight="1">
      <c r="A100" s="88"/>
      <c r="B100" s="20" t="s">
        <v>21</v>
      </c>
      <c r="C100" s="64" t="s">
        <v>32</v>
      </c>
      <c r="D100" s="43">
        <f aca="true" t="shared" si="5" ref="D100:K100">D19+D41+D61+D97</f>
        <v>33451.399999999994</v>
      </c>
      <c r="E100" s="44">
        <f t="shared" si="5"/>
        <v>28351.9</v>
      </c>
      <c r="F100" s="44">
        <f t="shared" si="5"/>
        <v>30083</v>
      </c>
      <c r="G100" s="44">
        <f t="shared" si="5"/>
        <v>34678</v>
      </c>
      <c r="H100" s="44">
        <f t="shared" si="5"/>
        <v>32661</v>
      </c>
      <c r="I100" s="44">
        <f t="shared" si="5"/>
        <v>32861</v>
      </c>
      <c r="J100" s="44">
        <f t="shared" si="5"/>
        <v>47619</v>
      </c>
      <c r="K100" s="63">
        <f t="shared" si="5"/>
        <v>239705.3</v>
      </c>
      <c r="L100" s="35"/>
    </row>
    <row r="101" spans="1:11" ht="30.75" customHeight="1" thickBot="1">
      <c r="A101" s="92"/>
      <c r="B101" s="105" t="s">
        <v>22</v>
      </c>
      <c r="C101" s="70" t="s">
        <v>32</v>
      </c>
      <c r="D101" s="71">
        <f>D20+D42+D62+D98</f>
        <v>33451.399999999994</v>
      </c>
      <c r="E101" s="72">
        <f>E100</f>
        <v>28351.9</v>
      </c>
      <c r="F101" s="72">
        <f aca="true" t="shared" si="6" ref="F101:K101">F100</f>
        <v>30083</v>
      </c>
      <c r="G101" s="72">
        <f t="shared" si="6"/>
        <v>34678</v>
      </c>
      <c r="H101" s="72">
        <f t="shared" si="6"/>
        <v>32661</v>
      </c>
      <c r="I101" s="72">
        <f t="shared" si="6"/>
        <v>32861</v>
      </c>
      <c r="J101" s="72">
        <f t="shared" si="6"/>
        <v>47619</v>
      </c>
      <c r="K101" s="73">
        <f t="shared" si="6"/>
        <v>239705.3</v>
      </c>
    </row>
    <row r="102" spans="4:11" ht="12.75">
      <c r="D102" s="45"/>
      <c r="E102" s="45"/>
      <c r="F102" s="46"/>
      <c r="G102" s="45"/>
      <c r="H102" s="45"/>
      <c r="I102" s="45"/>
      <c r="J102" s="45"/>
      <c r="K102" s="45"/>
    </row>
    <row r="103" spans="6:11" ht="12.75">
      <c r="F103" s="11"/>
      <c r="K103" s="35"/>
    </row>
    <row r="104" ht="12.75">
      <c r="F104" s="11"/>
    </row>
  </sheetData>
  <mergeCells count="45">
    <mergeCell ref="B63:K63"/>
    <mergeCell ref="I58:I59"/>
    <mergeCell ref="J58:J59"/>
    <mergeCell ref="K56:K57"/>
    <mergeCell ref="K58:K59"/>
    <mergeCell ref="I56:I57"/>
    <mergeCell ref="J56:J57"/>
    <mergeCell ref="C58:C59"/>
    <mergeCell ref="B56:B57"/>
    <mergeCell ref="B58:B59"/>
    <mergeCell ref="H1:K4"/>
    <mergeCell ref="H5:K5"/>
    <mergeCell ref="H6:K6"/>
    <mergeCell ref="H7:K7"/>
    <mergeCell ref="B11:K11"/>
    <mergeCell ref="B9:K9"/>
    <mergeCell ref="B24:K24"/>
    <mergeCell ref="D14:J14"/>
    <mergeCell ref="G58:G59"/>
    <mergeCell ref="H58:H59"/>
    <mergeCell ref="F56:F57"/>
    <mergeCell ref="F58:F59"/>
    <mergeCell ref="G56:G57"/>
    <mergeCell ref="H56:H57"/>
    <mergeCell ref="B49:K49"/>
    <mergeCell ref="B50:K50"/>
    <mergeCell ref="B52:K52"/>
    <mergeCell ref="A26:A27"/>
    <mergeCell ref="A14:A15"/>
    <mergeCell ref="B14:B15"/>
    <mergeCell ref="C14:C15"/>
    <mergeCell ref="D26:K26"/>
    <mergeCell ref="C26:C27"/>
    <mergeCell ref="B26:B27"/>
    <mergeCell ref="B53:K53"/>
    <mergeCell ref="A62:K62"/>
    <mergeCell ref="A51:K51"/>
    <mergeCell ref="B54:B55"/>
    <mergeCell ref="C54:C55"/>
    <mergeCell ref="D58:D59"/>
    <mergeCell ref="E58:E59"/>
    <mergeCell ref="D56:D57"/>
    <mergeCell ref="E56:E57"/>
    <mergeCell ref="A56:A57"/>
    <mergeCell ref="C56:C57"/>
  </mergeCells>
  <printOptions/>
  <pageMargins left="0.7874015748031497" right="0.7874015748031497" top="0.1968503937007874" bottom="0.1968503937007874" header="0.5118110236220472" footer="0.5118110236220472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2017-02-21T10:51:00Z</cp:lastPrinted>
  <dcterms:created xsi:type="dcterms:W3CDTF">2015-10-19T12:10:33Z</dcterms:created>
  <dcterms:modified xsi:type="dcterms:W3CDTF">2017-02-27T13:25:11Z</dcterms:modified>
  <cp:category/>
  <cp:version/>
  <cp:contentType/>
  <cp:contentStatus/>
</cp:coreProperties>
</file>