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95" windowHeight="8445" activeTab="1"/>
  </bookViews>
  <sheets>
    <sheet name="Лист2" sheetId="2" r:id="rId1"/>
    <sheet name="Лист1" sheetId="1" r:id="rId2"/>
  </sheets>
  <calcPr calcId="124519"/>
</workbook>
</file>

<file path=xl/calcChain.xml><?xml version="1.0" encoding="utf-8"?>
<calcChain xmlns="http://schemas.openxmlformats.org/spreadsheetml/2006/main">
  <c r="H126" i="1"/>
  <c r="H128"/>
  <c r="G125"/>
  <c r="F125"/>
  <c r="H70"/>
  <c r="H69"/>
  <c r="H68" s="1"/>
  <c r="H72"/>
  <c r="H71"/>
  <c r="H74"/>
  <c r="H73" s="1"/>
  <c r="H76"/>
  <c r="H75" s="1"/>
  <c r="G69"/>
  <c r="G68" s="1"/>
  <c r="G71"/>
  <c r="G73"/>
  <c r="G75"/>
  <c r="H86"/>
  <c r="H85" s="1"/>
  <c r="G85"/>
  <c r="F85"/>
  <c r="H67"/>
  <c r="H66" s="1"/>
  <c r="H65" s="1"/>
  <c r="H64" s="1"/>
  <c r="G66"/>
  <c r="G65"/>
  <c r="G64" s="1"/>
  <c r="F66"/>
  <c r="F65"/>
  <c r="F69"/>
  <c r="F68"/>
  <c r="F71"/>
  <c r="F73"/>
  <c r="F75"/>
  <c r="F64"/>
  <c r="H94"/>
  <c r="H93"/>
  <c r="G93"/>
  <c r="G92" s="1"/>
  <c r="F93"/>
  <c r="F92" s="1"/>
  <c r="H127"/>
  <c r="H125" s="1"/>
  <c r="H129"/>
  <c r="H130"/>
  <c r="H131"/>
  <c r="H132"/>
  <c r="H133"/>
  <c r="H117"/>
  <c r="H118"/>
  <c r="H119"/>
  <c r="H116"/>
  <c r="H121"/>
  <c r="H120"/>
  <c r="H123"/>
  <c r="H124"/>
  <c r="H122" s="1"/>
  <c r="H115" s="1"/>
  <c r="H114"/>
  <c r="H113"/>
  <c r="H112" s="1"/>
  <c r="H111"/>
  <c r="H110" s="1"/>
  <c r="H107"/>
  <c r="H106" s="1"/>
  <c r="H109"/>
  <c r="H108" s="1"/>
  <c r="G116"/>
  <c r="G120"/>
  <c r="G122"/>
  <c r="G115"/>
  <c r="G113"/>
  <c r="G112"/>
  <c r="G110"/>
  <c r="G106"/>
  <c r="G108"/>
  <c r="G105"/>
  <c r="F110"/>
  <c r="F116"/>
  <c r="F115" s="1"/>
  <c r="F120"/>
  <c r="F122"/>
  <c r="F113"/>
  <c r="F112" s="1"/>
  <c r="F105" s="1"/>
  <c r="F106"/>
  <c r="F108"/>
  <c r="H155"/>
  <c r="H80"/>
  <c r="H79" s="1"/>
  <c r="H78" s="1"/>
  <c r="H77" s="1"/>
  <c r="H82"/>
  <c r="H81"/>
  <c r="H84"/>
  <c r="H90"/>
  <c r="H91"/>
  <c r="H89" s="1"/>
  <c r="H88" s="1"/>
  <c r="H87" s="1"/>
  <c r="H97"/>
  <c r="H96"/>
  <c r="H95" s="1"/>
  <c r="H99"/>
  <c r="H98" s="1"/>
  <c r="H101"/>
  <c r="H100" s="1"/>
  <c r="H104"/>
  <c r="H103" s="1"/>
  <c r="H102" s="1"/>
  <c r="G96"/>
  <c r="G95"/>
  <c r="G98"/>
  <c r="G100"/>
  <c r="G103"/>
  <c r="G102"/>
  <c r="F96"/>
  <c r="F95"/>
  <c r="F98"/>
  <c r="F100"/>
  <c r="F103"/>
  <c r="F102"/>
  <c r="H52"/>
  <c r="H51"/>
  <c r="H54"/>
  <c r="H53"/>
  <c r="H56"/>
  <c r="H57"/>
  <c r="H55" s="1"/>
  <c r="H50" s="1"/>
  <c r="H49" s="1"/>
  <c r="F58"/>
  <c r="H58"/>
  <c r="G51"/>
  <c r="G53"/>
  <c r="G55"/>
  <c r="G50"/>
  <c r="F51"/>
  <c r="F53"/>
  <c r="F55"/>
  <c r="F50"/>
  <c r="G79"/>
  <c r="G78"/>
  <c r="G81"/>
  <c r="G77"/>
  <c r="G83"/>
  <c r="G89"/>
  <c r="G88" s="1"/>
  <c r="G87" s="1"/>
  <c r="H150"/>
  <c r="H147"/>
  <c r="H148"/>
  <c r="H149"/>
  <c r="H151"/>
  <c r="H146"/>
  <c r="H154"/>
  <c r="H153"/>
  <c r="H152" s="1"/>
  <c r="H158"/>
  <c r="H157" s="1"/>
  <c r="H160"/>
  <c r="H159" s="1"/>
  <c r="H137"/>
  <c r="H140"/>
  <c r="H139" s="1"/>
  <c r="H138" s="1"/>
  <c r="H136" s="1"/>
  <c r="H142"/>
  <c r="H145"/>
  <c r="H144"/>
  <c r="H143" s="1"/>
  <c r="H141" s="1"/>
  <c r="G146"/>
  <c r="G154"/>
  <c r="G153"/>
  <c r="G152" s="1"/>
  <c r="G157"/>
  <c r="G159"/>
  <c r="G156"/>
  <c r="G139"/>
  <c r="G138"/>
  <c r="G136" s="1"/>
  <c r="G144"/>
  <c r="G143" s="1"/>
  <c r="G141" s="1"/>
  <c r="F146"/>
  <c r="F154"/>
  <c r="F153"/>
  <c r="F152" s="1"/>
  <c r="F157"/>
  <c r="F159"/>
  <c r="F156"/>
  <c r="F139"/>
  <c r="F138"/>
  <c r="F136" s="1"/>
  <c r="F135" s="1"/>
  <c r="F134" s="1"/>
  <c r="F144"/>
  <c r="F143" s="1"/>
  <c r="F141" s="1"/>
  <c r="H44"/>
  <c r="H43" s="1"/>
  <c r="H42" s="1"/>
  <c r="H41" s="1"/>
  <c r="H31"/>
  <c r="H30" s="1"/>
  <c r="H33"/>
  <c r="H35"/>
  <c r="H34"/>
  <c r="H36"/>
  <c r="H37"/>
  <c r="H38"/>
  <c r="H32"/>
  <c r="H40"/>
  <c r="H39"/>
  <c r="G43"/>
  <c r="G42" s="1"/>
  <c r="G41" s="1"/>
  <c r="G30"/>
  <c r="G34"/>
  <c r="G32" s="1"/>
  <c r="G29" s="1"/>
  <c r="G39"/>
  <c r="F43"/>
  <c r="F42" s="1"/>
  <c r="F41" s="1"/>
  <c r="F30"/>
  <c r="F34"/>
  <c r="F32" s="1"/>
  <c r="F29" s="1"/>
  <c r="F14" s="1"/>
  <c r="F39"/>
  <c r="F176"/>
  <c r="F175" s="1"/>
  <c r="F174" s="1"/>
  <c r="F168" s="1"/>
  <c r="F161" s="1"/>
  <c r="H83"/>
  <c r="F81"/>
  <c r="F79"/>
  <c r="F78" s="1"/>
  <c r="F77" s="1"/>
  <c r="F83"/>
  <c r="F89"/>
  <c r="F88"/>
  <c r="F87" s="1"/>
  <c r="H177"/>
  <c r="H176" s="1"/>
  <c r="H175" s="1"/>
  <c r="H174" s="1"/>
  <c r="G176"/>
  <c r="G175"/>
  <c r="G174" s="1"/>
  <c r="H171"/>
  <c r="H170"/>
  <c r="H169" s="1"/>
  <c r="H168" s="1"/>
  <c r="H173"/>
  <c r="H172" s="1"/>
  <c r="G170"/>
  <c r="G169" s="1"/>
  <c r="G168" s="1"/>
  <c r="G161" s="1"/>
  <c r="G172"/>
  <c r="F170"/>
  <c r="F169"/>
  <c r="F172"/>
  <c r="G190"/>
  <c r="F190"/>
  <c r="G189"/>
  <c r="F189"/>
  <c r="G188"/>
  <c r="F188"/>
  <c r="G187"/>
  <c r="F187"/>
  <c r="H191"/>
  <c r="H190"/>
  <c r="H189" s="1"/>
  <c r="H188" s="1"/>
  <c r="H187" s="1"/>
  <c r="F185"/>
  <c r="G183"/>
  <c r="F183"/>
  <c r="G182"/>
  <c r="F182"/>
  <c r="F181" s="1"/>
  <c r="F180" s="1"/>
  <c r="F179" s="1"/>
  <c r="F178" s="1"/>
  <c r="G185"/>
  <c r="G181"/>
  <c r="G180"/>
  <c r="G179"/>
  <c r="G178"/>
  <c r="G165"/>
  <c r="F165"/>
  <c r="G164"/>
  <c r="F164"/>
  <c r="G163"/>
  <c r="F163"/>
  <c r="G162"/>
  <c r="F162"/>
  <c r="G60"/>
  <c r="G49" s="1"/>
  <c r="F60"/>
  <c r="G59"/>
  <c r="F59"/>
  <c r="F49"/>
  <c r="G47"/>
  <c r="F47"/>
  <c r="G46"/>
  <c r="F46"/>
  <c r="G45"/>
  <c r="F45"/>
  <c r="F27"/>
  <c r="F26"/>
  <c r="G24"/>
  <c r="F24"/>
  <c r="G21"/>
  <c r="F21"/>
  <c r="G20"/>
  <c r="F20"/>
  <c r="G18"/>
  <c r="F18"/>
  <c r="G16"/>
  <c r="F16"/>
  <c r="G15"/>
  <c r="F15"/>
  <c r="G27"/>
  <c r="G26"/>
  <c r="G14" s="1"/>
  <c r="G194"/>
  <c r="G193" s="1"/>
  <c r="G192" s="1"/>
  <c r="F194"/>
  <c r="F193" s="1"/>
  <c r="F192" s="1"/>
  <c r="H166"/>
  <c r="H167"/>
  <c r="H165" s="1"/>
  <c r="H164" s="1"/>
  <c r="H163" s="1"/>
  <c r="H162" s="1"/>
  <c r="H184"/>
  <c r="H183" s="1"/>
  <c r="H182" s="1"/>
  <c r="H181" s="1"/>
  <c r="H180" s="1"/>
  <c r="H179" s="1"/>
  <c r="H178" s="1"/>
  <c r="H186"/>
  <c r="H185"/>
  <c r="H61"/>
  <c r="H60" s="1"/>
  <c r="H59" s="1"/>
  <c r="H48"/>
  <c r="H47" s="1"/>
  <c r="H46" s="1"/>
  <c r="H45" s="1"/>
  <c r="H28"/>
  <c r="H27" s="1"/>
  <c r="H26" s="1"/>
  <c r="H195"/>
  <c r="H194"/>
  <c r="H193" s="1"/>
  <c r="H192" s="1"/>
  <c r="H25"/>
  <c r="H24"/>
  <c r="H23"/>
  <c r="H22"/>
  <c r="H21" s="1"/>
  <c r="H20" s="1"/>
  <c r="H19"/>
  <c r="H18"/>
  <c r="H17"/>
  <c r="H16"/>
  <c r="H15" s="1"/>
  <c r="H105" l="1"/>
  <c r="H92"/>
  <c r="F63"/>
  <c r="F62" s="1"/>
  <c r="H161"/>
  <c r="F13"/>
  <c r="H29"/>
  <c r="H14" s="1"/>
  <c r="G135"/>
  <c r="G134" s="1"/>
  <c r="H156"/>
  <c r="H135" s="1"/>
  <c r="H134" s="1"/>
  <c r="G63"/>
  <c r="G62" s="1"/>
  <c r="G13" s="1"/>
  <c r="H63"/>
  <c r="H62" l="1"/>
  <c r="H13" s="1"/>
</calcChain>
</file>

<file path=xl/sharedStrings.xml><?xml version="1.0" encoding="utf-8"?>
<sst xmlns="http://schemas.openxmlformats.org/spreadsheetml/2006/main" count="816" uniqueCount="263">
  <si>
    <t>Наименование</t>
  </si>
  <si>
    <t>Вед.</t>
  </si>
  <si>
    <t>250</t>
  </si>
  <si>
    <t>0100</t>
  </si>
  <si>
    <t>0103</t>
  </si>
  <si>
    <t>0020400</t>
  </si>
  <si>
    <t>012</t>
  </si>
  <si>
    <t>0021200</t>
  </si>
  <si>
    <t>0104</t>
  </si>
  <si>
    <t>981</t>
  </si>
  <si>
    <t>0020800</t>
  </si>
  <si>
    <t>0111</t>
  </si>
  <si>
    <t>0700500</t>
  </si>
  <si>
    <t>013</t>
  </si>
  <si>
    <t>0113</t>
  </si>
  <si>
    <t>0900200</t>
  </si>
  <si>
    <t>0920300</t>
  </si>
  <si>
    <t>810</t>
  </si>
  <si>
    <t>983</t>
  </si>
  <si>
    <t>984</t>
  </si>
  <si>
    <t>985</t>
  </si>
  <si>
    <t>5204701</t>
  </si>
  <si>
    <t>0300</t>
  </si>
  <si>
    <t>0309</t>
  </si>
  <si>
    <t>2180100</t>
  </si>
  <si>
    <t>0400</t>
  </si>
  <si>
    <t>0409</t>
  </si>
  <si>
    <t>7950029</t>
  </si>
  <si>
    <t>965</t>
  </si>
  <si>
    <t>966</t>
  </si>
  <si>
    <t>0412</t>
  </si>
  <si>
    <t>3400300</t>
  </si>
  <si>
    <t>0500</t>
  </si>
  <si>
    <t>0501</t>
  </si>
  <si>
    <t>3600100</t>
  </si>
  <si>
    <t>3600200</t>
  </si>
  <si>
    <t>3600300</t>
  </si>
  <si>
    <t>7950704</t>
  </si>
  <si>
    <t>962</t>
  </si>
  <si>
    <t>963</t>
  </si>
  <si>
    <t>0502</t>
  </si>
  <si>
    <t>3800500</t>
  </si>
  <si>
    <t>5220310</t>
  </si>
  <si>
    <t>0503</t>
  </si>
  <si>
    <t>7950701</t>
  </si>
  <si>
    <t>986</t>
  </si>
  <si>
    <t>987</t>
  </si>
  <si>
    <t>7950702</t>
  </si>
  <si>
    <t>7950703</t>
  </si>
  <si>
    <t>978</t>
  </si>
  <si>
    <t>979</t>
  </si>
  <si>
    <t>964</t>
  </si>
  <si>
    <t>988</t>
  </si>
  <si>
    <t>989</t>
  </si>
  <si>
    <t>990</t>
  </si>
  <si>
    <t>991</t>
  </si>
  <si>
    <t>992</t>
  </si>
  <si>
    <t>0800</t>
  </si>
  <si>
    <t>0801</t>
  </si>
  <si>
    <t>4400000</t>
  </si>
  <si>
    <t>006</t>
  </si>
  <si>
    <t>611</t>
  </si>
  <si>
    <t>4410000</t>
  </si>
  <si>
    <t>4508500</t>
  </si>
  <si>
    <t>973</t>
  </si>
  <si>
    <t>974</t>
  </si>
  <si>
    <t>975</t>
  </si>
  <si>
    <t>976</t>
  </si>
  <si>
    <t>977</t>
  </si>
  <si>
    <t>7950027</t>
  </si>
  <si>
    <t>1000</t>
  </si>
  <si>
    <t>1003</t>
  </si>
  <si>
    <t>5058600</t>
  </si>
  <si>
    <t>314</t>
  </si>
  <si>
    <t>318</t>
  </si>
  <si>
    <t>1006</t>
  </si>
  <si>
    <t>5140500</t>
  </si>
  <si>
    <t>630</t>
  </si>
  <si>
    <t>1100</t>
  </si>
  <si>
    <t>1101</t>
  </si>
  <si>
    <t>7950028</t>
  </si>
  <si>
    <t>1200</t>
  </si>
  <si>
    <t>1202</t>
  </si>
  <si>
    <t>4560000</t>
  </si>
  <si>
    <t>1300</t>
  </si>
  <si>
    <t>1301</t>
  </si>
  <si>
    <t>0650300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</si>
  <si>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</si>
  <si>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</si>
  <si>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</si>
  <si>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Выполнение функций органами местного самоуправления</t>
  </si>
  <si>
    <t>Депутаты представительного органа муниципального образования</t>
  </si>
  <si>
    <t>7950700</t>
  </si>
  <si>
    <t>7950000</t>
  </si>
  <si>
    <t>800</t>
  </si>
  <si>
    <t xml:space="preserve">Иные бюджетные ассигнования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</si>
  <si>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</si>
  <si>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</si>
  <si>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</si>
  <si>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Резервные фонды</t>
  </si>
  <si>
    <t>Резервные фонды местных администраций</t>
  </si>
  <si>
    <t xml:space="preserve">Прочие расходы  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</si>
  <si>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</si>
  <si>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</si>
  <si>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Выполнение других обязательств государства</t>
  </si>
  <si>
    <t xml:space="preserve">Субсидии юридическим лицам (кроме государственных учреждений) и физическим лицам - производителям товаров, работ, услуг  </t>
  </si>
  <si>
    <t>Процентные платежи по муниципальному долгу</t>
  </si>
  <si>
    <t>Обслуживание государственного внутреннего и муниципального долга</t>
  </si>
  <si>
    <t>Облуживание государственного и муниципального долга</t>
  </si>
  <si>
    <t>Периодическая печать</t>
  </si>
  <si>
    <t>Периодическая печать и издательства</t>
  </si>
  <si>
    <t>Средства массовой информации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</si>
  <si>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</si>
  <si>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Муниципальная целевая программа "Развитие физической культуры и спорта в МО ГП "Город Малоярославец" на 2012-2015 годы"</t>
  </si>
  <si>
    <t>600</t>
  </si>
  <si>
    <t>Физическая культура</t>
  </si>
  <si>
    <t>Физическая культура и спорт</t>
  </si>
  <si>
    <t>Субсидии некоммерческим организациям (за исключением государственных учреждений)</t>
  </si>
  <si>
    <t>Субсидии отдельным общественным организациям и иным некоммерческим объединениям</t>
  </si>
  <si>
    <t>Другие вопросы в области социальной политики</t>
  </si>
  <si>
    <t>Оплата проезда городских пенсионеров</t>
  </si>
  <si>
    <t>Меры социальной поддержки населения по публичным нормативным обязательствам</t>
  </si>
  <si>
    <t>Оказание других видов социальной помощи</t>
  </si>
  <si>
    <t>Социальное обеспечение населения</t>
  </si>
  <si>
    <t>Социальная политика</t>
  </si>
  <si>
    <t xml:space="preserve">Содержание казенных учреждений          </t>
  </si>
  <si>
    <t xml:space="preserve">Муниципальная долгосрочная целевая программа "Развитие городской централизованной библиотечной системы в МО ГП "Город Малоярославец" на 2012-2015 годы"  </t>
  </si>
  <si>
    <t>Мероприятия, посвященные годовщине Малоярославецкого сражения 1812 года</t>
  </si>
  <si>
    <t>Новогодние мероприятия</t>
  </si>
  <si>
    <t>Мероприятия, связанные с празднованием Дня города</t>
  </si>
  <si>
    <t>Мероприятия, связанные с празднованием Дня Победы</t>
  </si>
  <si>
    <t>Прочие мероприятия в культуре</t>
  </si>
  <si>
    <t>Государственная поддержка в сфере культуры, кинематографии и средств массовой информации</t>
  </si>
  <si>
    <t>Музеи и постоянные выставки</t>
  </si>
  <si>
    <t>Учреждения культуры и мероприятия в сфере культуры и кинематографии</t>
  </si>
  <si>
    <t>Культура</t>
  </si>
  <si>
    <t>Культура и кинематография</t>
  </si>
  <si>
    <t>Обслуживание Вечного огня</t>
  </si>
  <si>
    <t xml:space="preserve">Содержание фонтанов  </t>
  </si>
  <si>
    <t xml:space="preserve">Выплаты домкомам, уличкомам  </t>
  </si>
  <si>
    <t xml:space="preserve">Обучение, переподготовка, повышение квалификации, проведение семинаров для различных категорий муниципальных служащих органов местного самоуправления за счет средств местного бюджета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</si>
  <si>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</si>
  <si>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</si>
  <si>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</t>
  </si>
  <si>
    <t>Национальная экономика</t>
  </si>
  <si>
    <t>Дорожное хозяйство (дорожные фонды)</t>
  </si>
  <si>
    <t>Муниципальная целевая программа "Ремонт и содержание сети автомобильных дорог МО ГП  "Город Малоярославец" Калужской области на период 2012 -2014 годов"</t>
  </si>
  <si>
    <t>Содержание автомобильных дорог</t>
  </si>
  <si>
    <t>Ремонт автомобильных дорог</t>
  </si>
  <si>
    <t>Другие вопросы в области национальной экономики</t>
  </si>
  <si>
    <t>Мероприятия по землеустройству и землепользованию</t>
  </si>
  <si>
    <t>Жилищно-коммунальное хозяйство</t>
  </si>
  <si>
    <t>Жилищное хозяйство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</si>
  <si>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</si>
  <si>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Приложение № 1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</si>
  <si>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</si>
  <si>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</si>
  <si>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</si>
  <si>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</si>
  <si>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</si>
  <si>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Ведомственная структура расходов бюджета муниципального образования городское поселение "Город Малоярославец" на 2013 год</t>
  </si>
  <si>
    <t>рублей</t>
  </si>
  <si>
    <t>Раздел, подраздел</t>
  </si>
  <si>
    <t>Целевая статья</t>
  </si>
  <si>
    <t>Вид расхода</t>
  </si>
  <si>
    <t>Отклонение                   + / -</t>
  </si>
  <si>
    <t>Измененные бюджетные ассигнования на 2013 год</t>
  </si>
  <si>
    <t xml:space="preserve">Капитальный ремонт муниципального жилищного фонда  </t>
  </si>
  <si>
    <t xml:space="preserve">Мероприятия в области жилищного хозяйства   </t>
  </si>
  <si>
    <t>Мероприятия по благоустройству городского поселения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</si>
  <si>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местного бюджета</t>
  </si>
  <si>
    <t>Ремонт дворовых территорий многоквартирных домов, проездов к дворовым территориям многоквартирных домов</t>
  </si>
  <si>
    <t>Целевые программы муниципальных образований</t>
  </si>
  <si>
    <t xml:space="preserve">Поддержка коммунального хозяйства </t>
  </si>
  <si>
    <t>3800000</t>
  </si>
  <si>
    <t>Долгосрочная муниципальная целевая программа "Благоустройство территории городского поселения "Город Малоярославец" 2013 -2015 годов"</t>
  </si>
  <si>
    <t>Благоустройство</t>
  </si>
  <si>
    <t>ДПЦ "Чистая вода в Калужской области в 2011-2017годы" за счет средств местного бюджета</t>
  </si>
  <si>
    <t xml:space="preserve">Мероприятия в области коммунального хозяйства  </t>
  </si>
  <si>
    <t>Коммунальное хозяйство</t>
  </si>
  <si>
    <t>Уличное освещение</t>
  </si>
  <si>
    <t xml:space="preserve">Оплата  электроэнергии по уличному освещению  </t>
  </si>
  <si>
    <t xml:space="preserve">Обслуживание уличного освещения  </t>
  </si>
  <si>
    <t>Озеленение</t>
  </si>
  <si>
    <t>Организация и содержание мест захоронения</t>
  </si>
  <si>
    <t>Разработка нового кладбища</t>
  </si>
  <si>
    <t>Содержание кладбища</t>
  </si>
  <si>
    <t>Прочие мероприятия по благоустройству городского поселения</t>
  </si>
  <si>
    <t xml:space="preserve">Обслуживание ливневых канализаций и дренажных систем  </t>
  </si>
  <si>
    <t xml:space="preserve">Обслуживание шахтных колодцев   </t>
  </si>
  <si>
    <t xml:space="preserve">Содержание общественных туалетов 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</si>
  <si>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</si>
  <si>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</si>
  <si>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610</t>
  </si>
  <si>
    <t>Социальное обеспечение и иные выплаты населению</t>
  </si>
  <si>
    <t>Публичные нормативные социальные выплаты гражданам</t>
  </si>
  <si>
    <t>300</t>
  </si>
  <si>
    <t>310</t>
  </si>
  <si>
    <t>250 АДМИНИСТРАЦИЯ МУНИЦИПАЛЬНОГО ОБРАЗОВАНИЯ ГОРОДСКОЕ ПОСЕЛЕНИЕ "ГОРОД МАЛОЯРОСЛАВЕЦ"</t>
  </si>
  <si>
    <t>Членские и организационные взносы в Ассоциации городов и поселков</t>
  </si>
  <si>
    <t xml:space="preserve">Изготовление символики города  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</si>
  <si>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</si>
  <si>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9470000</t>
  </si>
  <si>
    <t>Пособия и компенсации по публичным нормативным обязательствам</t>
  </si>
  <si>
    <t>313</t>
  </si>
  <si>
    <t>6220115</t>
  </si>
  <si>
    <t>612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</si>
  <si>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</si>
  <si>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Субсидии бюджетным учреждениям на иные цели</t>
  </si>
  <si>
    <t>Компенсация гражданам на оплату коммунальных услуг сверх установленного предельного индекса</t>
  </si>
  <si>
    <t>996</t>
  </si>
  <si>
    <t>958</t>
  </si>
  <si>
    <t>Взнос в уставный капитал МУП "Управление энергетики и ЖКХ"</t>
  </si>
  <si>
    <t>959</t>
  </si>
  <si>
    <t>Осуществление  муниципальными образованиями дорожной деятельности за счет средств местного бюджета</t>
  </si>
  <si>
    <t>Целевая программа по подготовке к празднованию 200-летия Малоярославецкого сражения в Отечественной войне 1812 года</t>
  </si>
  <si>
    <t>7950016</t>
  </si>
  <si>
    <t>5227934</t>
  </si>
  <si>
    <t>Осуществление  муниципальными образованиями дорожной деятельности</t>
  </si>
  <si>
    <t>5201514</t>
  </si>
  <si>
    <t>400</t>
  </si>
  <si>
    <t>6000503</t>
  </si>
  <si>
    <t>Добровольные пожертвования на реконструкцию территории сквера, прилегающей к Монументу героям Отечественной войны 1812 года в г. Малоярославец Калужской области РФ</t>
  </si>
  <si>
    <t>Бюджетные инвестиции</t>
  </si>
  <si>
    <t>Реконструкция территории сквера, прилегающей к монументу героям Отечественной войны 1812г. в г.Малоярославец Калужской области</t>
  </si>
  <si>
    <t xml:space="preserve">"Город Малоярославец" на 2013 год и  </t>
  </si>
  <si>
    <t xml:space="preserve">  на плановый период 2014 и 2015 годов"</t>
  </si>
  <si>
    <t>3600000</t>
  </si>
  <si>
    <t xml:space="preserve">Поддержка жилищного хозяйства </t>
  </si>
  <si>
    <t>Ведомственные целевые  программы</t>
  </si>
  <si>
    <t>Ведомственная целевая программа "Совершенствование системы управления общественными финансами Калужской области"</t>
  </si>
  <si>
    <t>Стимулирование руководителей исполнительно-распорядительных органов муниципальных образований области</t>
  </si>
  <si>
    <t>6220000</t>
  </si>
  <si>
    <t>6220100</t>
  </si>
  <si>
    <t>6220153</t>
  </si>
  <si>
    <t>000</t>
  </si>
  <si>
    <t>5227936</t>
  </si>
  <si>
    <t>5220301</t>
  </si>
  <si>
    <t>Реализация мероприятий в рамках ДЦП "Чистая вода в Калужской области" на 2011-2017 годы</t>
  </si>
  <si>
    <t>Субсидии юридическим лицам (кроме государственных учреждений) и физическим лицам - производителям товаров, работ, услуг</t>
  </si>
  <si>
    <t>Мероприятия в отношении объектов, имеющих социально-экономическое значение</t>
  </si>
  <si>
    <t xml:space="preserve">Измененные бюджетные ассигнования на 2013 год Решением Городской Думы № 269  от 18.04.2013 </t>
  </si>
  <si>
    <t>Обеспечение мероприятий по капитальному ремонту многоквартирных домов и переселению граждан из аварийного жилищного фонда</t>
  </si>
  <si>
    <t>Обеспечение мероприятий по капитальному ремонту многоквартирных домов и  переселению граждан из аварийного жилищного фонда за счет средств, поступивших от  государственной корпорации  "Фонд содействия  реформированию  жилищно-коммунального  хозяйства"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</si>
  <si>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 поступивших от государственной корпорации "Фонд содействия реформированию жилищно- коммунального хозяйства"</t>
  </si>
  <si>
    <t xml:space="preserve">Обеспечение мероприятий по  капитальному ремонту  многоквартирных домов и  переселению граждан из  аварийного жилищного фонда за счет средств бюджетов </t>
  </si>
  <si>
    <t>Обеспечение мероприятий по переселению граждан из аварийного жилищного фонда с учетом  необходимости развития малоэтажного жилищного строительства за счет средств бюджета</t>
  </si>
  <si>
    <t>0980000</t>
  </si>
  <si>
    <t>0980100</t>
  </si>
  <si>
    <t>0980104</t>
  </si>
  <si>
    <t>0980200</t>
  </si>
  <si>
    <t>0980204</t>
  </si>
  <si>
    <t>0980304</t>
  </si>
  <si>
    <t>0980404</t>
  </si>
  <si>
    <t>0980504</t>
  </si>
  <si>
    <t>842</t>
  </si>
  <si>
    <t>Исполнение муниципальных гарантий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</si>
  <si>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дополнительных средств местного бюджета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</si>
  <si>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                          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</si>
  <si>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</si>
  <si>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>Взнос в уставный капитал МУП «Малоярославецкое специализированное автотранспортное предприятие"</t>
  </si>
  <si>
    <t>592</t>
  </si>
  <si>
    <t xml:space="preserve"> № 287 от 23 мая 2013 года  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</si>
</sst>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0"/>
      <name val="Arial Cyr"/>
      <charset val="204"/>
    </font>
    <font>
      <sz val="10"/>
      <name val="Arial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left" vertical="top" wrapText="1"/>
    </xf>
    <xf numFmtId="49" fontId="8" fillId="2" borderId="2" xfId="1" applyNumberFormat="1" applyFont="1" applyFill="1" applyBorder="1" applyAlignment="1">
      <alignment horizontal="center" vertical="top" shrinkToFit="1"/>
    </xf>
    <xf numFmtId="49" fontId="8" fillId="2" borderId="3" xfId="1" applyNumberFormat="1" applyFont="1" applyFill="1" applyBorder="1" applyAlignment="1">
      <alignment horizontal="center" vertical="top" shrinkToFit="1"/>
    </xf>
    <xf numFmtId="4" fontId="8" fillId="2" borderId="4" xfId="1" applyNumberFormat="1" applyFont="1" applyFill="1" applyBorder="1" applyAlignment="1">
      <alignment horizontal="right" vertical="top" shrinkToFit="1"/>
    </xf>
    <xf numFmtId="4" fontId="6" fillId="0" borderId="1" xfId="0" applyNumberFormat="1" applyFont="1" applyBorder="1" applyAlignment="1">
      <alignment vertical="top"/>
    </xf>
    <xf numFmtId="49" fontId="8" fillId="2" borderId="2" xfId="1" applyNumberFormat="1" applyFont="1" applyFill="1" applyBorder="1" applyAlignment="1">
      <alignment horizontal="left" vertical="top" wrapText="1"/>
    </xf>
    <xf numFmtId="4" fontId="6" fillId="0" borderId="5" xfId="0" applyNumberFormat="1" applyFont="1" applyBorder="1" applyAlignment="1">
      <alignment vertical="top"/>
    </xf>
    <xf numFmtId="4" fontId="8" fillId="2" borderId="1" xfId="1" applyNumberFormat="1" applyFont="1" applyFill="1" applyBorder="1" applyAlignment="1">
      <alignment horizontal="right" vertical="top" shrinkToFit="1"/>
    </xf>
    <xf numFmtId="4" fontId="8" fillId="2" borderId="6" xfId="1" applyNumberFormat="1" applyFont="1" applyFill="1" applyBorder="1" applyAlignment="1">
      <alignment horizontal="right" vertical="top" shrinkToFit="1"/>
    </xf>
    <xf numFmtId="49" fontId="8" fillId="2" borderId="4" xfId="1" applyNumberFormat="1" applyFont="1" applyFill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shrinkToFit="1"/>
    </xf>
    <xf numFmtId="4" fontId="6" fillId="0" borderId="0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shrinkToFit="1"/>
    </xf>
    <xf numFmtId="49" fontId="8" fillId="2" borderId="7" xfId="1" applyNumberFormat="1" applyFont="1" applyFill="1" applyBorder="1" applyAlignment="1">
      <alignment horizontal="left" vertical="top" wrapText="1"/>
    </xf>
    <xf numFmtId="49" fontId="8" fillId="2" borderId="7" xfId="1" applyNumberFormat="1" applyFont="1" applyFill="1" applyBorder="1" applyAlignment="1">
      <alignment horizontal="center" vertical="top" shrinkToFit="1"/>
    </xf>
    <xf numFmtId="4" fontId="6" fillId="0" borderId="0" xfId="0" applyNumberFormat="1" applyFont="1" applyBorder="1" applyAlignment="1">
      <alignment vertical="top"/>
    </xf>
    <xf numFmtId="4" fontId="8" fillId="2" borderId="8" xfId="1" applyNumberFormat="1" applyFont="1" applyFill="1" applyBorder="1" applyAlignment="1">
      <alignment horizontal="right" vertical="top" shrinkToFit="1"/>
    </xf>
    <xf numFmtId="49" fontId="2" fillId="2" borderId="1" xfId="0" applyNumberFormat="1" applyFont="1" applyFill="1" applyBorder="1" applyAlignment="1">
      <alignment horizontal="center" vertical="top" shrinkToFit="1"/>
    </xf>
    <xf numFmtId="49" fontId="8" fillId="2" borderId="9" xfId="1" applyNumberFormat="1" applyFont="1" applyFill="1" applyBorder="1" applyAlignment="1">
      <alignment horizontal="center" vertical="top" shrinkToFit="1"/>
    </xf>
    <xf numFmtId="2" fontId="6" fillId="3" borderId="1" xfId="0" applyNumberFormat="1" applyFont="1" applyFill="1" applyBorder="1" applyAlignment="1">
      <alignment horizontal="left" vertical="top" wrapText="1"/>
    </xf>
    <xf numFmtId="2" fontId="8" fillId="2" borderId="2" xfId="1" applyNumberFormat="1" applyFont="1" applyFill="1" applyBorder="1" applyAlignment="1">
      <alignment horizontal="center" vertical="top" shrinkToFit="1"/>
    </xf>
    <xf numFmtId="2" fontId="6" fillId="3" borderId="1" xfId="0" applyNumberFormat="1" applyFont="1" applyFill="1" applyBorder="1" applyAlignment="1">
      <alignment horizontal="center" vertical="top" shrinkToFit="1"/>
    </xf>
    <xf numFmtId="2" fontId="2" fillId="2" borderId="1" xfId="0" applyNumberFormat="1" applyFont="1" applyFill="1" applyBorder="1" applyAlignment="1">
      <alignment horizontal="center" vertical="top" shrinkToFi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shrinkToFit="1"/>
    </xf>
    <xf numFmtId="0" fontId="8" fillId="2" borderId="2" xfId="1" applyFont="1" applyFill="1" applyBorder="1" applyAlignment="1">
      <alignment vertical="top" wrapText="1"/>
    </xf>
    <xf numFmtId="49" fontId="8" fillId="2" borderId="3" xfId="1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top" shrinkToFit="1"/>
    </xf>
    <xf numFmtId="4" fontId="0" fillId="0" borderId="0" xfId="0" applyNumberFormat="1"/>
    <xf numFmtId="4" fontId="6" fillId="0" borderId="1" xfId="0" applyNumberFormat="1" applyFont="1" applyFill="1" applyBorder="1" applyAlignment="1">
      <alignment vertical="top"/>
    </xf>
    <xf numFmtId="0" fontId="6" fillId="2" borderId="10" xfId="0" applyFont="1" applyFill="1" applyBorder="1" applyAlignment="1">
      <alignment horizontal="left" vertical="center" wrapText="1"/>
    </xf>
    <xf numFmtId="49" fontId="8" fillId="2" borderId="0" xfId="1" applyNumberFormat="1" applyFont="1" applyFill="1" applyBorder="1" applyAlignment="1">
      <alignment horizontal="left" vertical="top" wrapText="1"/>
    </xf>
    <xf numFmtId="49" fontId="8" fillId="2" borderId="1" xfId="1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vertical="top"/>
    </xf>
    <xf numFmtId="0" fontId="6" fillId="2" borderId="11" xfId="0" applyFont="1" applyFill="1" applyBorder="1" applyAlignment="1">
      <alignment horizontal="left" vertical="center" wrapText="1"/>
    </xf>
    <xf numFmtId="4" fontId="6" fillId="0" borderId="11" xfId="0" applyNumberFormat="1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5"/>
  <sheetViews>
    <sheetView tabSelected="1" zoomScale="120" workbookViewId="0">
      <selection activeCell="D12" sqref="D12"/>
    </sheetView>
  </sheetViews>
  <sheetFormatPr defaultRowHeight="12.75"/>
  <cols>
    <col min="1" max="1" width="42.42578125" customWidth="1"/>
    <col min="2" max="2" width="4.5703125" customWidth="1"/>
    <col min="4" max="5" width="8" customWidth="1"/>
    <col min="6" max="6" width="12.85546875" customWidth="1"/>
    <col min="7" max="7" width="11.42578125" customWidth="1"/>
    <col min="8" max="8" width="13" customWidth="1"/>
    <col min="9" max="9" width="11.140625" customWidth="1"/>
    <col min="10" max="10" width="12.7109375" bestFit="1" customWidth="1"/>
  </cols>
  <sheetData>
    <row r="1" spans="1:9">
      <c r="H1" s="2" t="s">
        <v>154</v>
      </c>
    </row>
    <row r="2" spans="1:9">
      <c r="H2" s="2" t="s">
        <v>155</v>
      </c>
    </row>
    <row r="3" spans="1:9">
      <c r="H3" s="2" t="s">
        <v>156</v>
      </c>
    </row>
    <row r="4" spans="1:9">
      <c r="H4" s="2" t="s">
        <v>157</v>
      </c>
    </row>
    <row r="5" spans="1:9">
      <c r="H5" s="2" t="s">
        <v>158</v>
      </c>
    </row>
    <row r="6" spans="1:9">
      <c r="H6" s="2" t="s">
        <v>225</v>
      </c>
    </row>
    <row r="7" spans="1:9">
      <c r="H7" s="2" t="s">
        <v>226</v>
      </c>
    </row>
    <row r="8" spans="1:9" ht="22.5" customHeight="1">
      <c r="H8" s="3" t="s">
        <v>262</v>
      </c>
    </row>
    <row r="9" spans="1:9" ht="27" customHeight="1">
      <c r="A9" s="1"/>
      <c r="B9" s="1"/>
      <c r="C9" s="1"/>
      <c r="D9" s="1"/>
      <c r="E9" s="1"/>
      <c r="F9" s="1"/>
      <c r="G9" s="1"/>
      <c r="H9" s="4" t="s">
        <v>159</v>
      </c>
    </row>
    <row r="10" spans="1:9" ht="38.25" customHeight="1">
      <c r="A10" s="64" t="s">
        <v>160</v>
      </c>
      <c r="B10" s="64"/>
      <c r="C10" s="64"/>
      <c r="D10" s="64"/>
      <c r="E10" s="64"/>
      <c r="F10" s="64"/>
      <c r="G10" s="64"/>
      <c r="H10" s="64"/>
      <c r="I10" s="5"/>
    </row>
    <row r="11" spans="1:9" ht="16.5" customHeight="1">
      <c r="A11" s="1"/>
      <c r="B11" s="1"/>
      <c r="C11" s="1"/>
      <c r="D11" s="1"/>
      <c r="E11" s="1"/>
      <c r="F11" s="1"/>
      <c r="G11" s="1"/>
      <c r="H11" s="6" t="s">
        <v>161</v>
      </c>
    </row>
    <row r="12" spans="1:9" ht="100.5" customHeight="1">
      <c r="A12" s="7" t="s">
        <v>0</v>
      </c>
      <c r="B12" s="7" t="s">
        <v>1</v>
      </c>
      <c r="C12" s="16" t="s">
        <v>162</v>
      </c>
      <c r="D12" s="7" t="s">
        <v>163</v>
      </c>
      <c r="E12" s="7" t="s">
        <v>164</v>
      </c>
      <c r="F12" s="8" t="s">
        <v>241</v>
      </c>
      <c r="G12" s="9" t="s">
        <v>165</v>
      </c>
      <c r="H12" s="8" t="s">
        <v>166</v>
      </c>
    </row>
    <row r="13" spans="1:9" ht="39" customHeight="1">
      <c r="A13" s="17" t="s">
        <v>198</v>
      </c>
      <c r="B13" s="18" t="s">
        <v>2</v>
      </c>
      <c r="C13" s="19"/>
      <c r="D13" s="18"/>
      <c r="E13" s="18"/>
      <c r="F13" s="21">
        <f>F14+F45+F49+F62+F134+F161+F178+F187+F192</f>
        <v>208355856.71000001</v>
      </c>
      <c r="G13" s="21">
        <f>G14+G45+G49+G62+G134+G161+G178+G187+G192</f>
        <v>197505674.00000003</v>
      </c>
      <c r="H13" s="21">
        <f>H14+H45+H49+H62+H134+H161+H178+H187+H192</f>
        <v>405861530.71000004</v>
      </c>
    </row>
    <row r="14" spans="1:9">
      <c r="A14" s="22" t="s">
        <v>87</v>
      </c>
      <c r="B14" s="18" t="s">
        <v>2</v>
      </c>
      <c r="C14" s="18" t="s">
        <v>3</v>
      </c>
      <c r="D14" s="18"/>
      <c r="E14" s="18"/>
      <c r="F14" s="21">
        <f>F15+F20+F26+F29</f>
        <v>22015360</v>
      </c>
      <c r="G14" s="21">
        <f>G15+G20+G26+G29</f>
        <v>1200000</v>
      </c>
      <c r="H14" s="21">
        <f>H15+H20+H26+H29</f>
        <v>23215360</v>
      </c>
    </row>
    <row r="15" spans="1:9" ht="39.75" customHeight="1">
      <c r="A15" s="22" t="s">
        <v>88</v>
      </c>
      <c r="B15" s="18" t="s">
        <v>2</v>
      </c>
      <c r="C15" s="18" t="s">
        <v>4</v>
      </c>
      <c r="D15" s="18"/>
      <c r="E15" s="18"/>
      <c r="F15" s="21">
        <f>F16+F18</f>
        <v>3133000</v>
      </c>
      <c r="G15" s="21">
        <f>G16+G18</f>
        <v>0</v>
      </c>
      <c r="H15" s="21">
        <f>H16+H18</f>
        <v>3133000</v>
      </c>
    </row>
    <row r="16" spans="1:9">
      <c r="A16" s="22" t="s">
        <v>89</v>
      </c>
      <c r="B16" s="18" t="s">
        <v>2</v>
      </c>
      <c r="C16" s="18" t="s">
        <v>4</v>
      </c>
      <c r="D16" s="18" t="s">
        <v>5</v>
      </c>
      <c r="E16" s="18"/>
      <c r="F16" s="21">
        <f>F17</f>
        <v>277000</v>
      </c>
      <c r="G16" s="21">
        <f>G17</f>
        <v>0</v>
      </c>
      <c r="H16" s="21">
        <f>H17</f>
        <v>277000</v>
      </c>
    </row>
    <row r="17" spans="1:8" ht="17.25" customHeight="1">
      <c r="A17" s="22" t="s">
        <v>90</v>
      </c>
      <c r="B17" s="18" t="s">
        <v>2</v>
      </c>
      <c r="C17" s="18" t="s">
        <v>4</v>
      </c>
      <c r="D17" s="18" t="s">
        <v>5</v>
      </c>
      <c r="E17" s="18" t="s">
        <v>6</v>
      </c>
      <c r="F17" s="20">
        <v>277000</v>
      </c>
      <c r="G17" s="21"/>
      <c r="H17" s="21">
        <f>F17+G17</f>
        <v>277000</v>
      </c>
    </row>
    <row r="18" spans="1:8" ht="24">
      <c r="A18" s="22" t="s">
        <v>91</v>
      </c>
      <c r="B18" s="18" t="s">
        <v>2</v>
      </c>
      <c r="C18" s="18" t="s">
        <v>4</v>
      </c>
      <c r="D18" s="18" t="s">
        <v>7</v>
      </c>
      <c r="E18" s="18"/>
      <c r="F18" s="21">
        <f>F19</f>
        <v>2856000</v>
      </c>
      <c r="G18" s="21">
        <f>G19</f>
        <v>0</v>
      </c>
      <c r="H18" s="21">
        <f>H19</f>
        <v>2856000</v>
      </c>
    </row>
    <row r="19" spans="1:8" ht="15.75" customHeight="1">
      <c r="A19" s="22" t="s">
        <v>90</v>
      </c>
      <c r="B19" s="18" t="s">
        <v>2</v>
      </c>
      <c r="C19" s="18" t="s">
        <v>4</v>
      </c>
      <c r="D19" s="18" t="s">
        <v>7</v>
      </c>
      <c r="E19" s="18" t="s">
        <v>6</v>
      </c>
      <c r="F19" s="20">
        <v>2856000</v>
      </c>
      <c r="G19" s="21"/>
      <c r="H19" s="21">
        <f>F19+G19</f>
        <v>2856000</v>
      </c>
    </row>
    <row r="20" spans="1:8" ht="48">
      <c r="A20" s="22" t="s">
        <v>96</v>
      </c>
      <c r="B20" s="18" t="s">
        <v>2</v>
      </c>
      <c r="C20" s="18" t="s">
        <v>8</v>
      </c>
      <c r="D20" s="18"/>
      <c r="E20" s="18"/>
      <c r="F20" s="21">
        <f>F21+F24</f>
        <v>14864000</v>
      </c>
      <c r="G20" s="21">
        <f>G21+G24</f>
        <v>0</v>
      </c>
      <c r="H20" s="21">
        <f>H21+H24</f>
        <v>14864000</v>
      </c>
    </row>
    <row r="21" spans="1:8">
      <c r="A21" s="22" t="s">
        <v>89</v>
      </c>
      <c r="B21" s="18" t="s">
        <v>2</v>
      </c>
      <c r="C21" s="18" t="s">
        <v>8</v>
      </c>
      <c r="D21" s="18" t="s">
        <v>5</v>
      </c>
      <c r="E21" s="18"/>
      <c r="F21" s="21">
        <f>F22+F23</f>
        <v>14140000</v>
      </c>
      <c r="G21" s="21">
        <f>G22+G23</f>
        <v>0</v>
      </c>
      <c r="H21" s="21">
        <f>H22+H23</f>
        <v>14140000</v>
      </c>
    </row>
    <row r="22" spans="1:8" ht="17.25" customHeight="1">
      <c r="A22" s="22" t="s">
        <v>90</v>
      </c>
      <c r="B22" s="18" t="s">
        <v>2</v>
      </c>
      <c r="C22" s="18" t="s">
        <v>8</v>
      </c>
      <c r="D22" s="18" t="s">
        <v>5</v>
      </c>
      <c r="E22" s="18" t="s">
        <v>6</v>
      </c>
      <c r="F22" s="20">
        <v>13640000</v>
      </c>
      <c r="G22" s="21"/>
      <c r="H22" s="21">
        <f>F22+G22</f>
        <v>13640000</v>
      </c>
    </row>
    <row r="23" spans="1:8">
      <c r="A23" s="22" t="s">
        <v>97</v>
      </c>
      <c r="B23" s="18" t="s">
        <v>2</v>
      </c>
      <c r="C23" s="18" t="s">
        <v>8</v>
      </c>
      <c r="D23" s="18" t="s">
        <v>5</v>
      </c>
      <c r="E23" s="18" t="s">
        <v>9</v>
      </c>
      <c r="F23" s="20">
        <v>500000</v>
      </c>
      <c r="G23" s="21"/>
      <c r="H23" s="21">
        <f>F23+G23</f>
        <v>500000</v>
      </c>
    </row>
    <row r="24" spans="1:8" ht="28.5" customHeight="1">
      <c r="A24" s="22" t="s">
        <v>98</v>
      </c>
      <c r="B24" s="18" t="s">
        <v>2</v>
      </c>
      <c r="C24" s="18" t="s">
        <v>8</v>
      </c>
      <c r="D24" s="18" t="s">
        <v>10</v>
      </c>
      <c r="E24" s="18"/>
      <c r="F24" s="21">
        <f>F25</f>
        <v>724000</v>
      </c>
      <c r="G24" s="21">
        <f>G25</f>
        <v>0</v>
      </c>
      <c r="H24" s="21">
        <f>H25</f>
        <v>724000</v>
      </c>
    </row>
    <row r="25" spans="1:8" ht="15" customHeight="1">
      <c r="A25" s="22" t="s">
        <v>90</v>
      </c>
      <c r="B25" s="18" t="s">
        <v>2</v>
      </c>
      <c r="C25" s="18" t="s">
        <v>8</v>
      </c>
      <c r="D25" s="18" t="s">
        <v>10</v>
      </c>
      <c r="E25" s="18" t="s">
        <v>6</v>
      </c>
      <c r="F25" s="20">
        <v>724000</v>
      </c>
      <c r="G25" s="21"/>
      <c r="H25" s="21">
        <f>F25+G25</f>
        <v>724000</v>
      </c>
    </row>
    <row r="26" spans="1:8">
      <c r="A26" s="22" t="s">
        <v>99</v>
      </c>
      <c r="B26" s="18" t="s">
        <v>2</v>
      </c>
      <c r="C26" s="18" t="s">
        <v>11</v>
      </c>
      <c r="D26" s="18"/>
      <c r="E26" s="18"/>
      <c r="F26" s="21">
        <f t="shared" ref="F26:H27" si="0">F27</f>
        <v>700000</v>
      </c>
      <c r="G26" s="21">
        <f t="shared" si="0"/>
        <v>0</v>
      </c>
      <c r="H26" s="21">
        <f t="shared" si="0"/>
        <v>700000</v>
      </c>
    </row>
    <row r="27" spans="1:8">
      <c r="A27" s="22" t="s">
        <v>100</v>
      </c>
      <c r="B27" s="18" t="s">
        <v>2</v>
      </c>
      <c r="C27" s="18" t="s">
        <v>11</v>
      </c>
      <c r="D27" s="18" t="s">
        <v>12</v>
      </c>
      <c r="E27" s="18"/>
      <c r="F27" s="21">
        <f t="shared" si="0"/>
        <v>700000</v>
      </c>
      <c r="G27" s="21">
        <f t="shared" si="0"/>
        <v>0</v>
      </c>
      <c r="H27" s="21">
        <f t="shared" si="0"/>
        <v>700000</v>
      </c>
    </row>
    <row r="28" spans="1:8">
      <c r="A28" s="22" t="s">
        <v>101</v>
      </c>
      <c r="B28" s="18" t="s">
        <v>2</v>
      </c>
      <c r="C28" s="18" t="s">
        <v>11</v>
      </c>
      <c r="D28" s="18" t="s">
        <v>12</v>
      </c>
      <c r="E28" s="18" t="s">
        <v>13</v>
      </c>
      <c r="F28" s="20">
        <v>700000</v>
      </c>
      <c r="G28" s="21"/>
      <c r="H28" s="21">
        <f>F28+G28</f>
        <v>700000</v>
      </c>
    </row>
    <row r="29" spans="1:8">
      <c r="A29" s="22" t="s">
        <v>102</v>
      </c>
      <c r="B29" s="18" t="s">
        <v>2</v>
      </c>
      <c r="C29" s="18" t="s">
        <v>14</v>
      </c>
      <c r="D29" s="18"/>
      <c r="E29" s="18"/>
      <c r="F29" s="21">
        <f>F30+F32+F39+F41</f>
        <v>3318360</v>
      </c>
      <c r="G29" s="21">
        <f>G30+G32+G39+G41</f>
        <v>1200000</v>
      </c>
      <c r="H29" s="21">
        <f>H30+H32+H39+H41</f>
        <v>4518360</v>
      </c>
    </row>
    <row r="30" spans="1:8" ht="36">
      <c r="A30" s="22" t="s">
        <v>103</v>
      </c>
      <c r="B30" s="18" t="s">
        <v>2</v>
      </c>
      <c r="C30" s="18" t="s">
        <v>14</v>
      </c>
      <c r="D30" s="18" t="s">
        <v>15</v>
      </c>
      <c r="E30" s="18"/>
      <c r="F30" s="21">
        <f>F31</f>
        <v>100000</v>
      </c>
      <c r="G30" s="21">
        <f>G31</f>
        <v>0</v>
      </c>
      <c r="H30" s="21">
        <f>H31</f>
        <v>100000</v>
      </c>
    </row>
    <row r="31" spans="1:8" ht="15" customHeight="1">
      <c r="A31" s="22" t="s">
        <v>90</v>
      </c>
      <c r="B31" s="18" t="s">
        <v>2</v>
      </c>
      <c r="C31" s="18" t="s">
        <v>14</v>
      </c>
      <c r="D31" s="18" t="s">
        <v>15</v>
      </c>
      <c r="E31" s="18" t="s">
        <v>6</v>
      </c>
      <c r="F31" s="20">
        <v>100000</v>
      </c>
      <c r="G31" s="21"/>
      <c r="H31" s="21">
        <f>F31+G31</f>
        <v>100000</v>
      </c>
    </row>
    <row r="32" spans="1:8">
      <c r="A32" s="22" t="s">
        <v>104</v>
      </c>
      <c r="B32" s="18" t="s">
        <v>2</v>
      </c>
      <c r="C32" s="18" t="s">
        <v>14</v>
      </c>
      <c r="D32" s="18" t="s">
        <v>16</v>
      </c>
      <c r="E32" s="18"/>
      <c r="F32" s="21">
        <f>F33+F34+F36+F37+F38</f>
        <v>2964000</v>
      </c>
      <c r="G32" s="21">
        <f>G33+G34+G36+G37+G38</f>
        <v>1200000</v>
      </c>
      <c r="H32" s="21">
        <f>H33+H34+H36+H37+H38</f>
        <v>4164000</v>
      </c>
    </row>
    <row r="33" spans="1:8" ht="15.75" customHeight="1">
      <c r="A33" s="22" t="s">
        <v>90</v>
      </c>
      <c r="B33" s="18" t="s">
        <v>2</v>
      </c>
      <c r="C33" s="18" t="s">
        <v>14</v>
      </c>
      <c r="D33" s="18" t="s">
        <v>16</v>
      </c>
      <c r="E33" s="18" t="s">
        <v>6</v>
      </c>
      <c r="F33" s="20">
        <v>900000</v>
      </c>
      <c r="G33" s="21">
        <v>1200000</v>
      </c>
      <c r="H33" s="21">
        <f>F33+G33</f>
        <v>2100000</v>
      </c>
    </row>
    <row r="34" spans="1:8">
      <c r="A34" s="12" t="s">
        <v>95</v>
      </c>
      <c r="B34" s="18" t="s">
        <v>2</v>
      </c>
      <c r="C34" s="18" t="s">
        <v>14</v>
      </c>
      <c r="D34" s="18" t="s">
        <v>16</v>
      </c>
      <c r="E34" s="18" t="s">
        <v>94</v>
      </c>
      <c r="F34" s="21">
        <f>F35</f>
        <v>1408000</v>
      </c>
      <c r="G34" s="21">
        <f>G35</f>
        <v>0</v>
      </c>
      <c r="H34" s="21">
        <f>H35</f>
        <v>1408000</v>
      </c>
    </row>
    <row r="35" spans="1:8" ht="36">
      <c r="A35" s="22" t="s">
        <v>105</v>
      </c>
      <c r="B35" s="18" t="s">
        <v>2</v>
      </c>
      <c r="C35" s="18" t="s">
        <v>14</v>
      </c>
      <c r="D35" s="18" t="s">
        <v>16</v>
      </c>
      <c r="E35" s="18" t="s">
        <v>17</v>
      </c>
      <c r="F35" s="20">
        <v>1408000</v>
      </c>
      <c r="G35" s="21"/>
      <c r="H35" s="21">
        <f>F35+G35</f>
        <v>1408000</v>
      </c>
    </row>
    <row r="36" spans="1:8" ht="24">
      <c r="A36" s="22" t="s">
        <v>199</v>
      </c>
      <c r="B36" s="18" t="s">
        <v>2</v>
      </c>
      <c r="C36" s="18" t="s">
        <v>14</v>
      </c>
      <c r="D36" s="18" t="s">
        <v>16</v>
      </c>
      <c r="E36" s="18" t="s">
        <v>18</v>
      </c>
      <c r="F36" s="20">
        <v>100000</v>
      </c>
      <c r="G36" s="21"/>
      <c r="H36" s="21">
        <f>F36+G36</f>
        <v>100000</v>
      </c>
    </row>
    <row r="37" spans="1:8">
      <c r="A37" s="22" t="s">
        <v>139</v>
      </c>
      <c r="B37" s="18" t="s">
        <v>2</v>
      </c>
      <c r="C37" s="18" t="s">
        <v>14</v>
      </c>
      <c r="D37" s="18" t="s">
        <v>16</v>
      </c>
      <c r="E37" s="18" t="s">
        <v>19</v>
      </c>
      <c r="F37" s="20">
        <v>406000</v>
      </c>
      <c r="G37" s="21"/>
      <c r="H37" s="21">
        <f>F37+G37</f>
        <v>406000</v>
      </c>
    </row>
    <row r="38" spans="1:8">
      <c r="A38" s="22" t="s">
        <v>200</v>
      </c>
      <c r="B38" s="18" t="s">
        <v>2</v>
      </c>
      <c r="C38" s="18" t="s">
        <v>14</v>
      </c>
      <c r="D38" s="18" t="s">
        <v>16</v>
      </c>
      <c r="E38" s="18" t="s">
        <v>20</v>
      </c>
      <c r="F38" s="20">
        <v>150000</v>
      </c>
      <c r="G38" s="21"/>
      <c r="H38" s="21">
        <f>F38+G38</f>
        <v>150000</v>
      </c>
    </row>
    <row r="39" spans="1:8" ht="48">
      <c r="A39" s="22" t="s">
        <v>140</v>
      </c>
      <c r="B39" s="18" t="s">
        <v>2</v>
      </c>
      <c r="C39" s="18" t="s">
        <v>14</v>
      </c>
      <c r="D39" s="18" t="s">
        <v>21</v>
      </c>
      <c r="E39" s="18"/>
      <c r="F39" s="21">
        <f>F40</f>
        <v>20000</v>
      </c>
      <c r="G39" s="21">
        <f>G40</f>
        <v>0</v>
      </c>
      <c r="H39" s="21">
        <f>H40</f>
        <v>20000</v>
      </c>
    </row>
    <row r="40" spans="1:8" ht="15.75" customHeight="1">
      <c r="A40" s="22" t="s">
        <v>90</v>
      </c>
      <c r="B40" s="18" t="s">
        <v>2</v>
      </c>
      <c r="C40" s="18" t="s">
        <v>14</v>
      </c>
      <c r="D40" s="18" t="s">
        <v>21</v>
      </c>
      <c r="E40" s="18" t="s">
        <v>6</v>
      </c>
      <c r="F40" s="25">
        <v>20000</v>
      </c>
      <c r="G40" s="21"/>
      <c r="H40" s="21">
        <f>F40+G40</f>
        <v>20000</v>
      </c>
    </row>
    <row r="41" spans="1:8" ht="15.75" customHeight="1">
      <c r="A41" s="40" t="s">
        <v>229</v>
      </c>
      <c r="B41" s="41" t="s">
        <v>2</v>
      </c>
      <c r="C41" s="41" t="s">
        <v>14</v>
      </c>
      <c r="D41" s="42" t="s">
        <v>232</v>
      </c>
      <c r="E41" s="43"/>
      <c r="F41" s="24">
        <f>F42</f>
        <v>234360</v>
      </c>
      <c r="G41" s="24">
        <f t="shared" ref="G41:H43" si="1">G42</f>
        <v>0</v>
      </c>
      <c r="H41" s="24">
        <f t="shared" si="1"/>
        <v>234360</v>
      </c>
    </row>
    <row r="42" spans="1:8" ht="41.25" customHeight="1">
      <c r="A42" s="40" t="s">
        <v>230</v>
      </c>
      <c r="B42" s="41" t="s">
        <v>2</v>
      </c>
      <c r="C42" s="41" t="s">
        <v>14</v>
      </c>
      <c r="D42" s="42" t="s">
        <v>233</v>
      </c>
      <c r="E42" s="43"/>
      <c r="F42" s="24">
        <f>F43</f>
        <v>234360</v>
      </c>
      <c r="G42" s="24">
        <f t="shared" si="1"/>
        <v>0</v>
      </c>
      <c r="H42" s="24">
        <f t="shared" si="1"/>
        <v>234360</v>
      </c>
    </row>
    <row r="43" spans="1:8" ht="39" customHeight="1">
      <c r="A43" s="44" t="s">
        <v>231</v>
      </c>
      <c r="B43" s="41" t="s">
        <v>2</v>
      </c>
      <c r="C43" s="41" t="s">
        <v>14</v>
      </c>
      <c r="D43" s="45" t="s">
        <v>234</v>
      </c>
      <c r="E43" s="43"/>
      <c r="F43" s="24">
        <f>F44</f>
        <v>234360</v>
      </c>
      <c r="G43" s="24">
        <f t="shared" si="1"/>
        <v>0</v>
      </c>
      <c r="H43" s="24">
        <f t="shared" si="1"/>
        <v>234360</v>
      </c>
    </row>
    <row r="44" spans="1:8" ht="15.75" customHeight="1">
      <c r="A44" s="44" t="s">
        <v>90</v>
      </c>
      <c r="B44" s="41" t="s">
        <v>2</v>
      </c>
      <c r="C44" s="41" t="s">
        <v>14</v>
      </c>
      <c r="D44" s="45" t="s">
        <v>234</v>
      </c>
      <c r="E44" s="45" t="s">
        <v>6</v>
      </c>
      <c r="F44" s="21">
        <v>234360</v>
      </c>
      <c r="G44" s="21"/>
      <c r="H44" s="21">
        <f>F44+G44</f>
        <v>234360</v>
      </c>
    </row>
    <row r="45" spans="1:8" ht="24">
      <c r="A45" s="22" t="s">
        <v>141</v>
      </c>
      <c r="B45" s="18" t="s">
        <v>2</v>
      </c>
      <c r="C45" s="18" t="s">
        <v>22</v>
      </c>
      <c r="D45" s="18"/>
      <c r="E45" s="18"/>
      <c r="F45" s="21">
        <f t="shared" ref="F45:G47" si="2">F46</f>
        <v>220000</v>
      </c>
      <c r="G45" s="21">
        <f t="shared" si="2"/>
        <v>0</v>
      </c>
      <c r="H45" s="21">
        <f>H46</f>
        <v>220000</v>
      </c>
    </row>
    <row r="46" spans="1:8" ht="36">
      <c r="A46" s="22" t="s">
        <v>142</v>
      </c>
      <c r="B46" s="18" t="s">
        <v>2</v>
      </c>
      <c r="C46" s="18" t="s">
        <v>23</v>
      </c>
      <c r="D46" s="18"/>
      <c r="E46" s="18"/>
      <c r="F46" s="21">
        <f t="shared" si="2"/>
        <v>220000</v>
      </c>
      <c r="G46" s="21">
        <f t="shared" si="2"/>
        <v>0</v>
      </c>
      <c r="H46" s="21">
        <f>H47</f>
        <v>220000</v>
      </c>
    </row>
    <row r="47" spans="1:8" ht="36">
      <c r="A47" s="22" t="s">
        <v>143</v>
      </c>
      <c r="B47" s="18" t="s">
        <v>2</v>
      </c>
      <c r="C47" s="18" t="s">
        <v>23</v>
      </c>
      <c r="D47" s="18" t="s">
        <v>24</v>
      </c>
      <c r="E47" s="18"/>
      <c r="F47" s="21">
        <f t="shared" si="2"/>
        <v>220000</v>
      </c>
      <c r="G47" s="21">
        <f t="shared" si="2"/>
        <v>0</v>
      </c>
      <c r="H47" s="21">
        <f>H48</f>
        <v>220000</v>
      </c>
    </row>
    <row r="48" spans="1:8" ht="14.25" customHeight="1">
      <c r="A48" s="22" t="s">
        <v>90</v>
      </c>
      <c r="B48" s="18" t="s">
        <v>2</v>
      </c>
      <c r="C48" s="18" t="s">
        <v>23</v>
      </c>
      <c r="D48" s="18" t="s">
        <v>24</v>
      </c>
      <c r="E48" s="18" t="s">
        <v>6</v>
      </c>
      <c r="F48" s="20">
        <v>220000</v>
      </c>
      <c r="G48" s="21"/>
      <c r="H48" s="21">
        <f>F48+G48</f>
        <v>220000</v>
      </c>
    </row>
    <row r="49" spans="1:8">
      <c r="A49" s="22" t="s">
        <v>144</v>
      </c>
      <c r="B49" s="18" t="s">
        <v>2</v>
      </c>
      <c r="C49" s="18" t="s">
        <v>25</v>
      </c>
      <c r="D49" s="18"/>
      <c r="E49" s="18"/>
      <c r="F49" s="21">
        <f>F50+F60</f>
        <v>25789628.100000001</v>
      </c>
      <c r="G49" s="21">
        <f>G50+G60</f>
        <v>0</v>
      </c>
      <c r="H49" s="21">
        <f>H50+H60</f>
        <v>25789628.100000001</v>
      </c>
    </row>
    <row r="50" spans="1:8" ht="14.25" customHeight="1">
      <c r="A50" s="22" t="s">
        <v>145</v>
      </c>
      <c r="B50" s="18" t="s">
        <v>2</v>
      </c>
      <c r="C50" s="18" t="s">
        <v>26</v>
      </c>
      <c r="D50" s="18"/>
      <c r="E50" s="18"/>
      <c r="F50" s="21">
        <f>F51+F53+F55</f>
        <v>25429628.100000001</v>
      </c>
      <c r="G50" s="21">
        <f>G51+G53+G55</f>
        <v>0</v>
      </c>
      <c r="H50" s="21">
        <f>H51+H53+H55</f>
        <v>25429628.100000001</v>
      </c>
    </row>
    <row r="51" spans="1:8" ht="27" customHeight="1">
      <c r="A51" s="12" t="s">
        <v>218</v>
      </c>
      <c r="B51" s="15" t="s">
        <v>2</v>
      </c>
      <c r="C51" s="15" t="s">
        <v>26</v>
      </c>
      <c r="D51" s="18" t="s">
        <v>217</v>
      </c>
      <c r="E51" s="18"/>
      <c r="F51" s="21">
        <f>F52</f>
        <v>2485219</v>
      </c>
      <c r="G51" s="21">
        <f>G52</f>
        <v>0</v>
      </c>
      <c r="H51" s="21">
        <f>H52</f>
        <v>2485219</v>
      </c>
    </row>
    <row r="52" spans="1:8" ht="15" customHeight="1">
      <c r="A52" s="12" t="s">
        <v>90</v>
      </c>
      <c r="B52" s="15" t="s">
        <v>2</v>
      </c>
      <c r="C52" s="15" t="s">
        <v>26</v>
      </c>
      <c r="D52" s="18" t="s">
        <v>217</v>
      </c>
      <c r="E52" s="18" t="s">
        <v>6</v>
      </c>
      <c r="F52" s="21">
        <v>2485219</v>
      </c>
      <c r="G52" s="21"/>
      <c r="H52" s="21">
        <f>F52+G52</f>
        <v>2485219</v>
      </c>
    </row>
    <row r="53" spans="1:8" ht="15" customHeight="1">
      <c r="A53" s="46" t="s">
        <v>240</v>
      </c>
      <c r="B53" s="15" t="s">
        <v>2</v>
      </c>
      <c r="C53" s="15" t="s">
        <v>26</v>
      </c>
      <c r="D53" s="18" t="s">
        <v>236</v>
      </c>
      <c r="E53" s="18"/>
      <c r="F53" s="21">
        <f>F54</f>
        <v>664409.1</v>
      </c>
      <c r="G53" s="21">
        <f>G54</f>
        <v>0</v>
      </c>
      <c r="H53" s="21">
        <f>H54</f>
        <v>664409.1</v>
      </c>
    </row>
    <row r="54" spans="1:8" ht="15" customHeight="1">
      <c r="A54" s="46" t="s">
        <v>90</v>
      </c>
      <c r="B54" s="15" t="s">
        <v>2</v>
      </c>
      <c r="C54" s="15" t="s">
        <v>26</v>
      </c>
      <c r="D54" s="18" t="s">
        <v>236</v>
      </c>
      <c r="E54" s="18" t="s">
        <v>6</v>
      </c>
      <c r="F54" s="21">
        <v>664409.1</v>
      </c>
      <c r="G54" s="21"/>
      <c r="H54" s="21">
        <f>F54+G54</f>
        <v>664409.1</v>
      </c>
    </row>
    <row r="55" spans="1:8" ht="48">
      <c r="A55" s="47" t="s">
        <v>146</v>
      </c>
      <c r="B55" s="19" t="s">
        <v>2</v>
      </c>
      <c r="C55" s="19" t="s">
        <v>26</v>
      </c>
      <c r="D55" s="18" t="s">
        <v>27</v>
      </c>
      <c r="E55" s="18"/>
      <c r="F55" s="21">
        <f>F56+F57+F58</f>
        <v>22280000</v>
      </c>
      <c r="G55" s="21">
        <f>G56+G57+G58</f>
        <v>0</v>
      </c>
      <c r="H55" s="21">
        <f>H56+H57+H58</f>
        <v>22280000</v>
      </c>
    </row>
    <row r="56" spans="1:8" ht="29.25" customHeight="1">
      <c r="A56" s="22" t="s">
        <v>214</v>
      </c>
      <c r="B56" s="18" t="s">
        <v>2</v>
      </c>
      <c r="C56" s="18" t="s">
        <v>26</v>
      </c>
      <c r="D56" s="18" t="s">
        <v>27</v>
      </c>
      <c r="E56" s="18" t="s">
        <v>213</v>
      </c>
      <c r="F56" s="21">
        <v>31854</v>
      </c>
      <c r="G56" s="21"/>
      <c r="H56" s="21">
        <f>F56+G56</f>
        <v>31854</v>
      </c>
    </row>
    <row r="57" spans="1:8">
      <c r="A57" s="22" t="s">
        <v>147</v>
      </c>
      <c r="B57" s="18" t="s">
        <v>2</v>
      </c>
      <c r="C57" s="18" t="s">
        <v>26</v>
      </c>
      <c r="D57" s="18" t="s">
        <v>27</v>
      </c>
      <c r="E57" s="18" t="s">
        <v>28</v>
      </c>
      <c r="F57" s="37">
        <v>13280000</v>
      </c>
      <c r="G57" s="37"/>
      <c r="H57" s="21">
        <f>F57+G57</f>
        <v>13280000</v>
      </c>
    </row>
    <row r="58" spans="1:8">
      <c r="A58" s="22" t="s">
        <v>148</v>
      </c>
      <c r="B58" s="18" t="s">
        <v>2</v>
      </c>
      <c r="C58" s="18" t="s">
        <v>26</v>
      </c>
      <c r="D58" s="18" t="s">
        <v>27</v>
      </c>
      <c r="E58" s="18" t="s">
        <v>29</v>
      </c>
      <c r="F58" s="20">
        <f>9000000-31854</f>
        <v>8968146</v>
      </c>
      <c r="G58" s="20"/>
      <c r="H58" s="21">
        <f>F58+G58</f>
        <v>8968146</v>
      </c>
    </row>
    <row r="59" spans="1:8">
      <c r="A59" s="22" t="s">
        <v>149</v>
      </c>
      <c r="B59" s="18" t="s">
        <v>2</v>
      </c>
      <c r="C59" s="18" t="s">
        <v>30</v>
      </c>
      <c r="D59" s="18"/>
      <c r="E59" s="18"/>
      <c r="F59" s="21">
        <f t="shared" ref="F59:H60" si="3">F60</f>
        <v>360000</v>
      </c>
      <c r="G59" s="21">
        <f t="shared" si="3"/>
        <v>0</v>
      </c>
      <c r="H59" s="21">
        <f t="shared" si="3"/>
        <v>360000</v>
      </c>
    </row>
    <row r="60" spans="1:8" ht="16.5" customHeight="1">
      <c r="A60" s="22" t="s">
        <v>150</v>
      </c>
      <c r="B60" s="18" t="s">
        <v>2</v>
      </c>
      <c r="C60" s="18" t="s">
        <v>30</v>
      </c>
      <c r="D60" s="18" t="s">
        <v>31</v>
      </c>
      <c r="E60" s="18"/>
      <c r="F60" s="21">
        <f t="shared" si="3"/>
        <v>360000</v>
      </c>
      <c r="G60" s="21">
        <f t="shared" si="3"/>
        <v>0</v>
      </c>
      <c r="H60" s="21">
        <f t="shared" si="3"/>
        <v>360000</v>
      </c>
    </row>
    <row r="61" spans="1:8" ht="15.75" customHeight="1">
      <c r="A61" s="22" t="s">
        <v>90</v>
      </c>
      <c r="B61" s="18" t="s">
        <v>2</v>
      </c>
      <c r="C61" s="18" t="s">
        <v>30</v>
      </c>
      <c r="D61" s="18" t="s">
        <v>31</v>
      </c>
      <c r="E61" s="18" t="s">
        <v>6</v>
      </c>
      <c r="F61" s="20">
        <v>360000</v>
      </c>
      <c r="G61" s="21"/>
      <c r="H61" s="21">
        <f>F61+G61</f>
        <v>360000</v>
      </c>
    </row>
    <row r="62" spans="1:8">
      <c r="A62" s="22" t="s">
        <v>151</v>
      </c>
      <c r="B62" s="18" t="s">
        <v>2</v>
      </c>
      <c r="C62" s="18" t="s">
        <v>32</v>
      </c>
      <c r="D62" s="18"/>
      <c r="E62" s="18"/>
      <c r="F62" s="21">
        <f>F63+F92+F105</f>
        <v>101000679</v>
      </c>
      <c r="G62" s="21">
        <f>G63+G92+G105</f>
        <v>196305674.00000003</v>
      </c>
      <c r="H62" s="21">
        <f>H63+H92+H105</f>
        <v>297306353</v>
      </c>
    </row>
    <row r="63" spans="1:8">
      <c r="A63" s="34" t="s">
        <v>152</v>
      </c>
      <c r="B63" s="18" t="s">
        <v>2</v>
      </c>
      <c r="C63" s="18" t="s">
        <v>33</v>
      </c>
      <c r="D63" s="18"/>
      <c r="E63" s="18"/>
      <c r="F63" s="21">
        <f>F64+F77+F85+F87</f>
        <v>7795000</v>
      </c>
      <c r="G63" s="21">
        <f>G64+G77+G85+G87</f>
        <v>190993174.00000003</v>
      </c>
      <c r="H63" s="21">
        <f>H64+H77+H85+H87</f>
        <v>198788174.00000003</v>
      </c>
    </row>
    <row r="64" spans="1:8" ht="36">
      <c r="A64" s="29" t="s">
        <v>242</v>
      </c>
      <c r="B64" s="39" t="s">
        <v>2</v>
      </c>
      <c r="C64" s="18" t="s">
        <v>33</v>
      </c>
      <c r="D64" s="56" t="s">
        <v>247</v>
      </c>
      <c r="E64" s="15"/>
      <c r="F64" s="21">
        <f>F65+F68+F71+F73+F75</f>
        <v>0</v>
      </c>
      <c r="G64" s="58">
        <f>G65+G68+G71+G73+G75</f>
        <v>186798480.00000003</v>
      </c>
      <c r="H64" s="21">
        <f>H65+H68+H71+H73+H75</f>
        <v>186798480.00000003</v>
      </c>
    </row>
    <row r="65" spans="1:10" ht="72">
      <c r="A65" s="29" t="s">
        <v>243</v>
      </c>
      <c r="B65" s="39" t="s">
        <v>2</v>
      </c>
      <c r="C65" s="18" t="s">
        <v>33</v>
      </c>
      <c r="D65" s="56" t="s">
        <v>248</v>
      </c>
      <c r="E65" s="15"/>
      <c r="F65" s="21">
        <f t="shared" ref="F65:H66" si="4">F66</f>
        <v>0</v>
      </c>
      <c r="G65" s="58">
        <f t="shared" si="4"/>
        <v>81942266.560000002</v>
      </c>
      <c r="H65" s="21">
        <f t="shared" si="4"/>
        <v>81942266.560000002</v>
      </c>
    </row>
    <row r="66" spans="1:10" ht="72">
      <c r="A66" s="55" t="s">
        <v>244</v>
      </c>
      <c r="B66" s="39" t="s">
        <v>2</v>
      </c>
      <c r="C66" s="18" t="s">
        <v>33</v>
      </c>
      <c r="D66" s="56" t="s">
        <v>249</v>
      </c>
      <c r="E66" s="57"/>
      <c r="F66" s="21">
        <f t="shared" si="4"/>
        <v>0</v>
      </c>
      <c r="G66" s="58">
        <f t="shared" si="4"/>
        <v>81942266.560000002</v>
      </c>
      <c r="H66" s="21">
        <f t="shared" si="4"/>
        <v>81942266.560000002</v>
      </c>
    </row>
    <row r="67" spans="1:10">
      <c r="A67" s="29" t="s">
        <v>223</v>
      </c>
      <c r="B67" s="39" t="s">
        <v>2</v>
      </c>
      <c r="C67" s="18" t="s">
        <v>33</v>
      </c>
      <c r="D67" s="56" t="s">
        <v>249</v>
      </c>
      <c r="E67" s="57">
        <v>400</v>
      </c>
      <c r="F67" s="21"/>
      <c r="G67" s="59">
        <v>81942266.560000002</v>
      </c>
      <c r="H67" s="21">
        <f>F67+G67</f>
        <v>81942266.560000002</v>
      </c>
    </row>
    <row r="68" spans="1:10" ht="42" customHeight="1">
      <c r="A68" s="29" t="s">
        <v>245</v>
      </c>
      <c r="B68" s="39" t="s">
        <v>2</v>
      </c>
      <c r="C68" s="18" t="s">
        <v>33</v>
      </c>
      <c r="D68" s="56" t="s">
        <v>250</v>
      </c>
      <c r="E68" s="57"/>
      <c r="F68" s="21">
        <f t="shared" ref="F68:H69" si="5">F69</f>
        <v>0</v>
      </c>
      <c r="G68" s="21">
        <f t="shared" si="5"/>
        <v>37608760.640000001</v>
      </c>
      <c r="H68" s="21">
        <f t="shared" si="5"/>
        <v>37608760.640000001</v>
      </c>
    </row>
    <row r="69" spans="1:10" ht="48">
      <c r="A69" s="12" t="s">
        <v>246</v>
      </c>
      <c r="B69" s="39" t="s">
        <v>2</v>
      </c>
      <c r="C69" s="18" t="s">
        <v>33</v>
      </c>
      <c r="D69" s="56" t="s">
        <v>251</v>
      </c>
      <c r="E69" s="57"/>
      <c r="F69" s="21">
        <f t="shared" si="5"/>
        <v>0</v>
      </c>
      <c r="G69" s="21">
        <f t="shared" si="5"/>
        <v>37608760.640000001</v>
      </c>
      <c r="H69" s="21">
        <f t="shared" si="5"/>
        <v>37608760.640000001</v>
      </c>
    </row>
    <row r="70" spans="1:10">
      <c r="A70" s="29" t="s">
        <v>223</v>
      </c>
      <c r="B70" s="39" t="s">
        <v>2</v>
      </c>
      <c r="C70" s="18" t="s">
        <v>33</v>
      </c>
      <c r="D70" s="56" t="s">
        <v>251</v>
      </c>
      <c r="E70" s="57">
        <v>400</v>
      </c>
      <c r="F70" s="21"/>
      <c r="G70" s="59">
        <v>37608760.640000001</v>
      </c>
      <c r="H70" s="21">
        <f>F70+G70</f>
        <v>37608760.640000001</v>
      </c>
    </row>
    <row r="71" spans="1:10" ht="36">
      <c r="A71" s="29" t="s">
        <v>258</v>
      </c>
      <c r="B71" s="39" t="s">
        <v>2</v>
      </c>
      <c r="C71" s="18" t="s">
        <v>33</v>
      </c>
      <c r="D71" s="56" t="s">
        <v>252</v>
      </c>
      <c r="E71" s="57"/>
      <c r="F71" s="21">
        <f>F72</f>
        <v>0</v>
      </c>
      <c r="G71" s="58">
        <f>G72</f>
        <v>59775513.600000001</v>
      </c>
      <c r="H71" s="21">
        <f>H72</f>
        <v>59775513.600000001</v>
      </c>
    </row>
    <row r="72" spans="1:10">
      <c r="A72" s="29" t="s">
        <v>223</v>
      </c>
      <c r="B72" s="39" t="s">
        <v>2</v>
      </c>
      <c r="C72" s="18" t="s">
        <v>33</v>
      </c>
      <c r="D72" s="56" t="s">
        <v>252</v>
      </c>
      <c r="E72" s="57">
        <v>400</v>
      </c>
      <c r="F72" s="21"/>
      <c r="G72" s="59">
        <v>59775513.600000001</v>
      </c>
      <c r="H72" s="21">
        <f>F72+G72</f>
        <v>59775513.600000001</v>
      </c>
    </row>
    <row r="73" spans="1:10" ht="48" customHeight="1">
      <c r="A73" s="54" t="s">
        <v>259</v>
      </c>
      <c r="B73" s="39" t="s">
        <v>2</v>
      </c>
      <c r="C73" s="18" t="s">
        <v>33</v>
      </c>
      <c r="D73" s="56" t="s">
        <v>253</v>
      </c>
      <c r="E73" s="18"/>
      <c r="F73" s="21">
        <f>F74</f>
        <v>0</v>
      </c>
      <c r="G73" s="58">
        <f>G74</f>
        <v>4981292.8</v>
      </c>
      <c r="H73" s="21">
        <f>H74</f>
        <v>4981292.8</v>
      </c>
    </row>
    <row r="74" spans="1:10">
      <c r="A74" s="29" t="s">
        <v>223</v>
      </c>
      <c r="B74" s="39" t="s">
        <v>2</v>
      </c>
      <c r="C74" s="18" t="s">
        <v>33</v>
      </c>
      <c r="D74" s="56" t="s">
        <v>253</v>
      </c>
      <c r="E74" s="18" t="s">
        <v>220</v>
      </c>
      <c r="F74" s="21"/>
      <c r="G74" s="59">
        <v>4981292.8</v>
      </c>
      <c r="H74" s="21">
        <f>F74+G74</f>
        <v>4981292.8</v>
      </c>
    </row>
    <row r="75" spans="1:10" ht="48">
      <c r="A75" s="63" t="s">
        <v>257</v>
      </c>
      <c r="B75" s="39" t="s">
        <v>2</v>
      </c>
      <c r="C75" s="18" t="s">
        <v>33</v>
      </c>
      <c r="D75" s="56" t="s">
        <v>254</v>
      </c>
      <c r="E75" s="18"/>
      <c r="F75" s="21">
        <f>F76</f>
        <v>0</v>
      </c>
      <c r="G75" s="58">
        <f>G76</f>
        <v>2490646.4</v>
      </c>
      <c r="H75" s="21">
        <f>H76</f>
        <v>2490646.4</v>
      </c>
    </row>
    <row r="76" spans="1:10">
      <c r="A76" s="29" t="s">
        <v>223</v>
      </c>
      <c r="B76" s="39" t="s">
        <v>2</v>
      </c>
      <c r="C76" s="18" t="s">
        <v>33</v>
      </c>
      <c r="D76" s="56" t="s">
        <v>254</v>
      </c>
      <c r="E76" s="18" t="s">
        <v>220</v>
      </c>
      <c r="F76" s="21"/>
      <c r="G76" s="59">
        <v>2490646.4</v>
      </c>
      <c r="H76" s="21">
        <f>F76+G76</f>
        <v>2490646.4</v>
      </c>
    </row>
    <row r="77" spans="1:10" ht="13.5" customHeight="1">
      <c r="A77" s="12" t="s">
        <v>228</v>
      </c>
      <c r="B77" s="18" t="s">
        <v>2</v>
      </c>
      <c r="C77" s="18" t="s">
        <v>33</v>
      </c>
      <c r="D77" s="18" t="s">
        <v>227</v>
      </c>
      <c r="E77" s="18"/>
      <c r="F77" s="51">
        <f>F78+F81+F84</f>
        <v>3795000</v>
      </c>
      <c r="G77" s="51">
        <f>G78+G81+G84</f>
        <v>0</v>
      </c>
      <c r="H77" s="51">
        <f>H78+H81+H84</f>
        <v>3795000</v>
      </c>
      <c r="J77" s="50"/>
    </row>
    <row r="78" spans="1:10" ht="36">
      <c r="A78" s="22" t="s">
        <v>153</v>
      </c>
      <c r="B78" s="18" t="s">
        <v>2</v>
      </c>
      <c r="C78" s="18" t="s">
        <v>33</v>
      </c>
      <c r="D78" s="18" t="s">
        <v>34</v>
      </c>
      <c r="E78" s="18"/>
      <c r="F78" s="21">
        <f t="shared" ref="F78:H79" si="6">F79</f>
        <v>2695000</v>
      </c>
      <c r="G78" s="21">
        <f t="shared" si="6"/>
        <v>0</v>
      </c>
      <c r="H78" s="21">
        <f t="shared" si="6"/>
        <v>2695000</v>
      </c>
    </row>
    <row r="79" spans="1:10">
      <c r="A79" s="12" t="s">
        <v>95</v>
      </c>
      <c r="B79" s="18" t="s">
        <v>2</v>
      </c>
      <c r="C79" s="18" t="s">
        <v>33</v>
      </c>
      <c r="D79" s="18" t="s">
        <v>34</v>
      </c>
      <c r="E79" s="18" t="s">
        <v>94</v>
      </c>
      <c r="F79" s="21">
        <f t="shared" si="6"/>
        <v>2695000</v>
      </c>
      <c r="G79" s="21">
        <f t="shared" si="6"/>
        <v>0</v>
      </c>
      <c r="H79" s="21">
        <f t="shared" si="6"/>
        <v>2695000</v>
      </c>
    </row>
    <row r="80" spans="1:10" ht="36">
      <c r="A80" s="22" t="s">
        <v>105</v>
      </c>
      <c r="B80" s="18" t="s">
        <v>2</v>
      </c>
      <c r="C80" s="18" t="s">
        <v>33</v>
      </c>
      <c r="D80" s="18" t="s">
        <v>34</v>
      </c>
      <c r="E80" s="18" t="s">
        <v>17</v>
      </c>
      <c r="F80" s="20">
        <v>2695000</v>
      </c>
      <c r="G80" s="21"/>
      <c r="H80" s="21">
        <f>F80+G80</f>
        <v>2695000</v>
      </c>
    </row>
    <row r="81" spans="1:8" ht="16.5" customHeight="1">
      <c r="A81" s="22" t="s">
        <v>167</v>
      </c>
      <c r="B81" s="18" t="s">
        <v>2</v>
      </c>
      <c r="C81" s="18" t="s">
        <v>33</v>
      </c>
      <c r="D81" s="18" t="s">
        <v>35</v>
      </c>
      <c r="E81" s="18"/>
      <c r="F81" s="21">
        <f>F82</f>
        <v>700000</v>
      </c>
      <c r="G81" s="21">
        <f>G82</f>
        <v>0</v>
      </c>
      <c r="H81" s="21">
        <f>H82</f>
        <v>700000</v>
      </c>
    </row>
    <row r="82" spans="1:8" ht="14.25" customHeight="1">
      <c r="A82" s="22" t="s">
        <v>90</v>
      </c>
      <c r="B82" s="18" t="s">
        <v>2</v>
      </c>
      <c r="C82" s="18" t="s">
        <v>33</v>
      </c>
      <c r="D82" s="18" t="s">
        <v>35</v>
      </c>
      <c r="E82" s="18" t="s">
        <v>6</v>
      </c>
      <c r="F82" s="20">
        <v>700000</v>
      </c>
      <c r="G82" s="21"/>
      <c r="H82" s="21">
        <f>F82+G82</f>
        <v>700000</v>
      </c>
    </row>
    <row r="83" spans="1:8">
      <c r="A83" s="22" t="s">
        <v>168</v>
      </c>
      <c r="B83" s="18" t="s">
        <v>2</v>
      </c>
      <c r="C83" s="18" t="s">
        <v>33</v>
      </c>
      <c r="D83" s="18" t="s">
        <v>36</v>
      </c>
      <c r="E83" s="18"/>
      <c r="F83" s="21">
        <f>F84</f>
        <v>400000</v>
      </c>
      <c r="G83" s="21">
        <f>G84</f>
        <v>0</v>
      </c>
      <c r="H83" s="21">
        <f>H84</f>
        <v>400000</v>
      </c>
    </row>
    <row r="84" spans="1:8" ht="14.25" customHeight="1">
      <c r="A84" s="34" t="s">
        <v>90</v>
      </c>
      <c r="B84" s="35" t="s">
        <v>2</v>
      </c>
      <c r="C84" s="35" t="s">
        <v>33</v>
      </c>
      <c r="D84" s="35" t="s">
        <v>36</v>
      </c>
      <c r="E84" s="35" t="s">
        <v>6</v>
      </c>
      <c r="F84" s="25">
        <v>400000</v>
      </c>
      <c r="G84" s="60"/>
      <c r="H84" s="60">
        <f>F84+G84</f>
        <v>400000</v>
      </c>
    </row>
    <row r="85" spans="1:8" ht="39.75" customHeight="1">
      <c r="A85" s="52" t="s">
        <v>207</v>
      </c>
      <c r="B85" s="49" t="s">
        <v>2</v>
      </c>
      <c r="C85" s="49" t="s">
        <v>33</v>
      </c>
      <c r="D85" s="49" t="s">
        <v>205</v>
      </c>
      <c r="E85" s="49"/>
      <c r="F85" s="21">
        <f>F86</f>
        <v>0</v>
      </c>
      <c r="G85" s="21">
        <f>G86</f>
        <v>4194694</v>
      </c>
      <c r="H85" s="21">
        <f>H86</f>
        <v>4194694</v>
      </c>
    </row>
    <row r="86" spans="1:8" ht="14.25" customHeight="1">
      <c r="A86" s="29" t="s">
        <v>223</v>
      </c>
      <c r="B86" s="49" t="s">
        <v>2</v>
      </c>
      <c r="C86" s="49" t="s">
        <v>33</v>
      </c>
      <c r="D86" s="49" t="s">
        <v>205</v>
      </c>
      <c r="E86" s="49" t="s">
        <v>220</v>
      </c>
      <c r="F86" s="24"/>
      <c r="G86" s="21">
        <v>4194694</v>
      </c>
      <c r="H86" s="21">
        <f>F86+G86</f>
        <v>4194694</v>
      </c>
    </row>
    <row r="87" spans="1:8">
      <c r="A87" s="61" t="s">
        <v>172</v>
      </c>
      <c r="B87" s="19" t="s">
        <v>2</v>
      </c>
      <c r="C87" s="19" t="s">
        <v>33</v>
      </c>
      <c r="D87" s="19" t="s">
        <v>93</v>
      </c>
      <c r="E87" s="19"/>
      <c r="F87" s="62">
        <f t="shared" ref="F87:H88" si="7">F88</f>
        <v>4000000</v>
      </c>
      <c r="G87" s="62">
        <f t="shared" si="7"/>
        <v>0</v>
      </c>
      <c r="H87" s="62">
        <f t="shared" si="7"/>
        <v>4000000</v>
      </c>
    </row>
    <row r="88" spans="1:8" ht="36">
      <c r="A88" s="12" t="s">
        <v>175</v>
      </c>
      <c r="B88" s="18" t="s">
        <v>2</v>
      </c>
      <c r="C88" s="18" t="s">
        <v>33</v>
      </c>
      <c r="D88" s="18" t="s">
        <v>92</v>
      </c>
      <c r="E88" s="18"/>
      <c r="F88" s="21">
        <f t="shared" si="7"/>
        <v>4000000</v>
      </c>
      <c r="G88" s="21">
        <f t="shared" si="7"/>
        <v>0</v>
      </c>
      <c r="H88" s="21">
        <f t="shared" si="7"/>
        <v>4000000</v>
      </c>
    </row>
    <row r="89" spans="1:8" ht="15.75" customHeight="1">
      <c r="A89" s="22" t="s">
        <v>169</v>
      </c>
      <c r="B89" s="18" t="s">
        <v>2</v>
      </c>
      <c r="C89" s="18" t="s">
        <v>33</v>
      </c>
      <c r="D89" s="18" t="s">
        <v>37</v>
      </c>
      <c r="E89" s="18"/>
      <c r="F89" s="21">
        <f>F90+F91</f>
        <v>4000000</v>
      </c>
      <c r="G89" s="21">
        <f>G90+G91</f>
        <v>0</v>
      </c>
      <c r="H89" s="21">
        <f>H90+H91</f>
        <v>4000000</v>
      </c>
    </row>
    <row r="90" spans="1:8" ht="48">
      <c r="A90" s="22" t="s">
        <v>170</v>
      </c>
      <c r="B90" s="18" t="s">
        <v>2</v>
      </c>
      <c r="C90" s="18" t="s">
        <v>33</v>
      </c>
      <c r="D90" s="18" t="s">
        <v>37</v>
      </c>
      <c r="E90" s="18" t="s">
        <v>38</v>
      </c>
      <c r="F90" s="20">
        <v>1000000</v>
      </c>
      <c r="G90" s="21"/>
      <c r="H90" s="21">
        <f>F90+G90</f>
        <v>1000000</v>
      </c>
    </row>
    <row r="91" spans="1:8" ht="36">
      <c r="A91" s="22" t="s">
        <v>171</v>
      </c>
      <c r="B91" s="18" t="s">
        <v>2</v>
      </c>
      <c r="C91" s="18" t="s">
        <v>33</v>
      </c>
      <c r="D91" s="18" t="s">
        <v>37</v>
      </c>
      <c r="E91" s="18" t="s">
        <v>39</v>
      </c>
      <c r="F91" s="20">
        <v>3000000</v>
      </c>
      <c r="G91" s="21"/>
      <c r="H91" s="21">
        <f>F91+G91</f>
        <v>3000000</v>
      </c>
    </row>
    <row r="92" spans="1:8">
      <c r="A92" s="22" t="s">
        <v>179</v>
      </c>
      <c r="B92" s="18" t="s">
        <v>2</v>
      </c>
      <c r="C92" s="18" t="s">
        <v>40</v>
      </c>
      <c r="D92" s="18"/>
      <c r="E92" s="18"/>
      <c r="F92" s="21">
        <f>F93+F95+F98+F100+F102</f>
        <v>32327690</v>
      </c>
      <c r="G92" s="21">
        <f>G93+G95+G98+G100+G102</f>
        <v>5312500</v>
      </c>
      <c r="H92" s="21">
        <f>H93+H95+H98+H100+H102</f>
        <v>37640190</v>
      </c>
    </row>
    <row r="93" spans="1:8">
      <c r="A93" s="22" t="s">
        <v>104</v>
      </c>
      <c r="B93" s="18" t="s">
        <v>2</v>
      </c>
      <c r="C93" s="18" t="s">
        <v>40</v>
      </c>
      <c r="D93" s="18" t="s">
        <v>16</v>
      </c>
      <c r="E93" s="18"/>
      <c r="F93" s="21">
        <f>F94</f>
        <v>0</v>
      </c>
      <c r="G93" s="21">
        <f>G94</f>
        <v>5312500</v>
      </c>
      <c r="H93" s="21">
        <f>H94</f>
        <v>5312500</v>
      </c>
    </row>
    <row r="94" spans="1:8">
      <c r="A94" s="53" t="s">
        <v>256</v>
      </c>
      <c r="B94" s="18" t="s">
        <v>2</v>
      </c>
      <c r="C94" s="18" t="s">
        <v>40</v>
      </c>
      <c r="D94" s="18" t="s">
        <v>16</v>
      </c>
      <c r="E94" s="18" t="s">
        <v>255</v>
      </c>
      <c r="F94" s="21"/>
      <c r="G94" s="21">
        <v>5312500</v>
      </c>
      <c r="H94" s="21">
        <f>F94+G94</f>
        <v>5312500</v>
      </c>
    </row>
    <row r="95" spans="1:8">
      <c r="A95" s="27" t="s">
        <v>173</v>
      </c>
      <c r="B95" s="18" t="s">
        <v>2</v>
      </c>
      <c r="C95" s="18" t="s">
        <v>40</v>
      </c>
      <c r="D95" s="18" t="s">
        <v>174</v>
      </c>
      <c r="E95" s="18"/>
      <c r="F95" s="21">
        <f t="shared" ref="F95:H96" si="8">F96</f>
        <v>2400000</v>
      </c>
      <c r="G95" s="21">
        <f t="shared" si="8"/>
        <v>0</v>
      </c>
      <c r="H95" s="21">
        <f t="shared" si="8"/>
        <v>2400000</v>
      </c>
    </row>
    <row r="96" spans="1:8">
      <c r="A96" s="22" t="s">
        <v>178</v>
      </c>
      <c r="B96" s="18" t="s">
        <v>2</v>
      </c>
      <c r="C96" s="18" t="s">
        <v>40</v>
      </c>
      <c r="D96" s="18" t="s">
        <v>41</v>
      </c>
      <c r="E96" s="18"/>
      <c r="F96" s="21">
        <f t="shared" si="8"/>
        <v>2400000</v>
      </c>
      <c r="G96" s="21">
        <f t="shared" si="8"/>
        <v>0</v>
      </c>
      <c r="H96" s="21">
        <f t="shared" si="8"/>
        <v>2400000</v>
      </c>
    </row>
    <row r="97" spans="1:8" ht="14.25" customHeight="1">
      <c r="A97" s="22" t="s">
        <v>90</v>
      </c>
      <c r="B97" s="18" t="s">
        <v>2</v>
      </c>
      <c r="C97" s="18" t="s">
        <v>40</v>
      </c>
      <c r="D97" s="18" t="s">
        <v>41</v>
      </c>
      <c r="E97" s="18" t="s">
        <v>6</v>
      </c>
      <c r="F97" s="25">
        <v>2400000</v>
      </c>
      <c r="G97" s="21"/>
      <c r="H97" s="21">
        <f>F97+G97</f>
        <v>2400000</v>
      </c>
    </row>
    <row r="98" spans="1:8" ht="25.5" customHeight="1">
      <c r="A98" s="46" t="s">
        <v>238</v>
      </c>
      <c r="B98" s="18" t="s">
        <v>2</v>
      </c>
      <c r="C98" s="18" t="s">
        <v>40</v>
      </c>
      <c r="D98" s="18" t="s">
        <v>237</v>
      </c>
      <c r="E98" s="18"/>
      <c r="F98" s="24">
        <f>F99</f>
        <v>11271710</v>
      </c>
      <c r="G98" s="24">
        <f>G99</f>
        <v>0</v>
      </c>
      <c r="H98" s="24">
        <f>H99</f>
        <v>11271710</v>
      </c>
    </row>
    <row r="99" spans="1:8" ht="14.25" customHeight="1">
      <c r="A99" s="46" t="s">
        <v>90</v>
      </c>
      <c r="B99" s="18" t="s">
        <v>2</v>
      </c>
      <c r="C99" s="18" t="s">
        <v>40</v>
      </c>
      <c r="D99" s="18" t="s">
        <v>237</v>
      </c>
      <c r="E99" s="18" t="s">
        <v>6</v>
      </c>
      <c r="F99" s="21">
        <v>11271710</v>
      </c>
      <c r="G99" s="21"/>
      <c r="H99" s="21">
        <f>F99+G99</f>
        <v>11271710</v>
      </c>
    </row>
    <row r="100" spans="1:8" ht="24">
      <c r="A100" s="22" t="s">
        <v>177</v>
      </c>
      <c r="B100" s="18" t="s">
        <v>2</v>
      </c>
      <c r="C100" s="18" t="s">
        <v>40</v>
      </c>
      <c r="D100" s="18" t="s">
        <v>42</v>
      </c>
      <c r="E100" s="18"/>
      <c r="F100" s="21">
        <f>F101</f>
        <v>2300000</v>
      </c>
      <c r="G100" s="21">
        <f>G101</f>
        <v>0</v>
      </c>
      <c r="H100" s="21">
        <f>H101</f>
        <v>2300000</v>
      </c>
    </row>
    <row r="101" spans="1:8" ht="15" customHeight="1">
      <c r="A101" s="22" t="s">
        <v>90</v>
      </c>
      <c r="B101" s="18" t="s">
        <v>2</v>
      </c>
      <c r="C101" s="35" t="s">
        <v>40</v>
      </c>
      <c r="D101" s="35" t="s">
        <v>42</v>
      </c>
      <c r="E101" s="35" t="s">
        <v>6</v>
      </c>
      <c r="F101" s="25">
        <v>2300000</v>
      </c>
      <c r="G101" s="21"/>
      <c r="H101" s="21">
        <f>F101+G101</f>
        <v>2300000</v>
      </c>
    </row>
    <row r="102" spans="1:8" ht="39" customHeight="1">
      <c r="A102" s="46" t="s">
        <v>207</v>
      </c>
      <c r="B102" s="18" t="s">
        <v>2</v>
      </c>
      <c r="C102" s="18" t="s">
        <v>40</v>
      </c>
      <c r="D102" s="18" t="s">
        <v>205</v>
      </c>
      <c r="E102" s="18" t="s">
        <v>235</v>
      </c>
      <c r="F102" s="24">
        <f t="shared" ref="F102:H103" si="9">F103</f>
        <v>16355980</v>
      </c>
      <c r="G102" s="24">
        <f t="shared" si="9"/>
        <v>0</v>
      </c>
      <c r="H102" s="24">
        <f t="shared" si="9"/>
        <v>16355980</v>
      </c>
    </row>
    <row r="103" spans="1:8" ht="15" customHeight="1">
      <c r="A103" s="12" t="s">
        <v>95</v>
      </c>
      <c r="B103" s="18" t="s">
        <v>2</v>
      </c>
      <c r="C103" s="18" t="s">
        <v>40</v>
      </c>
      <c r="D103" s="18" t="s">
        <v>205</v>
      </c>
      <c r="E103" s="26" t="s">
        <v>94</v>
      </c>
      <c r="F103" s="24">
        <f t="shared" si="9"/>
        <v>16355980</v>
      </c>
      <c r="G103" s="24">
        <f t="shared" si="9"/>
        <v>0</v>
      </c>
      <c r="H103" s="24">
        <f t="shared" si="9"/>
        <v>16355980</v>
      </c>
    </row>
    <row r="104" spans="1:8" ht="39" customHeight="1">
      <c r="A104" s="46" t="s">
        <v>239</v>
      </c>
      <c r="B104" s="18" t="s">
        <v>2</v>
      </c>
      <c r="C104" s="18" t="s">
        <v>40</v>
      </c>
      <c r="D104" s="18" t="s">
        <v>205</v>
      </c>
      <c r="E104" s="26" t="s">
        <v>17</v>
      </c>
      <c r="F104" s="21">
        <v>16355980</v>
      </c>
      <c r="G104" s="21"/>
      <c r="H104" s="21">
        <f>F104+G104</f>
        <v>16355980</v>
      </c>
    </row>
    <row r="105" spans="1:8">
      <c r="A105" s="34" t="s">
        <v>176</v>
      </c>
      <c r="B105" s="18" t="s">
        <v>2</v>
      </c>
      <c r="C105" s="18" t="s">
        <v>43</v>
      </c>
      <c r="D105" s="18"/>
      <c r="E105" s="18"/>
      <c r="F105" s="21">
        <f>F106+F108+F110+F112</f>
        <v>60877989</v>
      </c>
      <c r="G105" s="21">
        <f>G106+G108+G110+G112</f>
        <v>0</v>
      </c>
      <c r="H105" s="21">
        <f>H106+H108+H110+H112</f>
        <v>60877989</v>
      </c>
    </row>
    <row r="106" spans="1:8" ht="42.75" customHeight="1">
      <c r="A106" s="12" t="s">
        <v>224</v>
      </c>
      <c r="B106" s="39" t="s">
        <v>2</v>
      </c>
      <c r="C106" s="18" t="s">
        <v>43</v>
      </c>
      <c r="D106" s="18" t="s">
        <v>219</v>
      </c>
      <c r="E106" s="18"/>
      <c r="F106" s="21">
        <f>F107</f>
        <v>163286</v>
      </c>
      <c r="G106" s="21">
        <f>G107</f>
        <v>0</v>
      </c>
      <c r="H106" s="21">
        <f>H107</f>
        <v>163286</v>
      </c>
    </row>
    <row r="107" spans="1:8" ht="16.5" customHeight="1">
      <c r="A107" s="12" t="s">
        <v>223</v>
      </c>
      <c r="B107" s="39" t="s">
        <v>2</v>
      </c>
      <c r="C107" s="18" t="s">
        <v>43</v>
      </c>
      <c r="D107" s="18" t="s">
        <v>219</v>
      </c>
      <c r="E107" s="18" t="s">
        <v>220</v>
      </c>
      <c r="F107" s="21">
        <v>163286</v>
      </c>
      <c r="G107" s="21"/>
      <c r="H107" s="21">
        <f>F107+G107</f>
        <v>163286</v>
      </c>
    </row>
    <row r="108" spans="1:8" ht="48">
      <c r="A108" s="12" t="s">
        <v>222</v>
      </c>
      <c r="B108" s="39" t="s">
        <v>2</v>
      </c>
      <c r="C108" s="18" t="s">
        <v>43</v>
      </c>
      <c r="D108" s="18" t="s">
        <v>221</v>
      </c>
      <c r="E108" s="18"/>
      <c r="F108" s="21">
        <f>F109</f>
        <v>8300</v>
      </c>
      <c r="G108" s="21">
        <f>G109</f>
        <v>0</v>
      </c>
      <c r="H108" s="21">
        <f>H109</f>
        <v>8300</v>
      </c>
    </row>
    <row r="109" spans="1:8" ht="14.25" customHeight="1">
      <c r="A109" s="12" t="s">
        <v>223</v>
      </c>
      <c r="B109" s="39" t="s">
        <v>2</v>
      </c>
      <c r="C109" s="18" t="s">
        <v>43</v>
      </c>
      <c r="D109" s="18" t="s">
        <v>221</v>
      </c>
      <c r="E109" s="18" t="s">
        <v>220</v>
      </c>
      <c r="F109" s="21">
        <v>8300</v>
      </c>
      <c r="G109" s="21"/>
      <c r="H109" s="21">
        <f>F109+G109</f>
        <v>8300</v>
      </c>
    </row>
    <row r="110" spans="1:8" ht="38.25" customHeight="1">
      <c r="A110" s="52" t="s">
        <v>207</v>
      </c>
      <c r="B110" s="39" t="s">
        <v>2</v>
      </c>
      <c r="C110" s="35" t="s">
        <v>43</v>
      </c>
      <c r="D110" s="35" t="s">
        <v>205</v>
      </c>
      <c r="E110" s="35"/>
      <c r="F110" s="21">
        <f>F111</f>
        <v>1500000</v>
      </c>
      <c r="G110" s="21">
        <f>G111</f>
        <v>0</v>
      </c>
      <c r="H110" s="21">
        <f>H111</f>
        <v>1500000</v>
      </c>
    </row>
    <row r="111" spans="1:8" ht="14.25" customHeight="1">
      <c r="A111" s="12" t="s">
        <v>223</v>
      </c>
      <c r="B111" s="39" t="s">
        <v>2</v>
      </c>
      <c r="C111" s="35" t="s">
        <v>43</v>
      </c>
      <c r="D111" s="35" t="s">
        <v>205</v>
      </c>
      <c r="E111" s="35" t="s">
        <v>220</v>
      </c>
      <c r="F111" s="21">
        <v>1500000</v>
      </c>
      <c r="G111" s="21"/>
      <c r="H111" s="21">
        <f>F111+G111</f>
        <v>1500000</v>
      </c>
    </row>
    <row r="112" spans="1:8">
      <c r="A112" s="48" t="s">
        <v>172</v>
      </c>
      <c r="B112" s="35" t="s">
        <v>2</v>
      </c>
      <c r="C112" s="35" t="s">
        <v>43</v>
      </c>
      <c r="D112" s="35" t="s">
        <v>93</v>
      </c>
      <c r="E112" s="35"/>
      <c r="F112" s="21">
        <f>F113+F115</f>
        <v>59206403</v>
      </c>
      <c r="G112" s="21">
        <f>G113+G115</f>
        <v>0</v>
      </c>
      <c r="H112" s="21">
        <f>H113+H115</f>
        <v>59206403</v>
      </c>
    </row>
    <row r="113" spans="1:8" ht="36">
      <c r="A113" s="10" t="s">
        <v>215</v>
      </c>
      <c r="B113" s="49" t="s">
        <v>2</v>
      </c>
      <c r="C113" s="49" t="s">
        <v>43</v>
      </c>
      <c r="D113" s="49" t="s">
        <v>216</v>
      </c>
      <c r="E113" s="49"/>
      <c r="F113" s="21">
        <f>F114</f>
        <v>18500000</v>
      </c>
      <c r="G113" s="21">
        <f>G114</f>
        <v>0</v>
      </c>
      <c r="H113" s="21">
        <f>H114</f>
        <v>18500000</v>
      </c>
    </row>
    <row r="114" spans="1:8">
      <c r="A114" s="12" t="s">
        <v>223</v>
      </c>
      <c r="B114" s="49" t="s">
        <v>2</v>
      </c>
      <c r="C114" s="49" t="s">
        <v>43</v>
      </c>
      <c r="D114" s="49" t="s">
        <v>216</v>
      </c>
      <c r="E114" s="49" t="s">
        <v>220</v>
      </c>
      <c r="F114" s="21">
        <v>18500000</v>
      </c>
      <c r="G114" s="21"/>
      <c r="H114" s="21">
        <f>F114+G114</f>
        <v>18500000</v>
      </c>
    </row>
    <row r="115" spans="1:8" ht="36">
      <c r="A115" s="22" t="s">
        <v>175</v>
      </c>
      <c r="B115" s="18" t="s">
        <v>2</v>
      </c>
      <c r="C115" s="18" t="s">
        <v>43</v>
      </c>
      <c r="D115" s="18" t="s">
        <v>92</v>
      </c>
      <c r="E115" s="18"/>
      <c r="F115" s="21">
        <f>F116+F120+F122+F125</f>
        <v>40706403</v>
      </c>
      <c r="G115" s="21">
        <f>G116+G120+G122+G125</f>
        <v>0</v>
      </c>
      <c r="H115" s="21">
        <f>H116+H120+H122+H125</f>
        <v>40706403</v>
      </c>
    </row>
    <row r="116" spans="1:8">
      <c r="A116" s="22" t="s">
        <v>180</v>
      </c>
      <c r="B116" s="18" t="s">
        <v>2</v>
      </c>
      <c r="C116" s="18" t="s">
        <v>43</v>
      </c>
      <c r="D116" s="18" t="s">
        <v>44</v>
      </c>
      <c r="E116" s="18"/>
      <c r="F116" s="21">
        <f>F117+F118+F119</f>
        <v>17154000</v>
      </c>
      <c r="G116" s="21">
        <f>G117+G118+G119</f>
        <v>0</v>
      </c>
      <c r="H116" s="21">
        <f>H117+H118+H119</f>
        <v>17154000</v>
      </c>
    </row>
    <row r="117" spans="1:8" ht="15" customHeight="1">
      <c r="A117" s="22" t="s">
        <v>90</v>
      </c>
      <c r="B117" s="18" t="s">
        <v>2</v>
      </c>
      <c r="C117" s="18" t="s">
        <v>43</v>
      </c>
      <c r="D117" s="18" t="s">
        <v>44</v>
      </c>
      <c r="E117" s="18" t="s">
        <v>6</v>
      </c>
      <c r="F117" s="20">
        <v>2000000</v>
      </c>
      <c r="G117" s="21"/>
      <c r="H117" s="21">
        <f>F117+G117</f>
        <v>2000000</v>
      </c>
    </row>
    <row r="118" spans="1:8">
      <c r="A118" s="22" t="s">
        <v>181</v>
      </c>
      <c r="B118" s="18" t="s">
        <v>2</v>
      </c>
      <c r="C118" s="18" t="s">
        <v>43</v>
      </c>
      <c r="D118" s="18" t="s">
        <v>44</v>
      </c>
      <c r="E118" s="18" t="s">
        <v>45</v>
      </c>
      <c r="F118" s="20">
        <v>13754000</v>
      </c>
      <c r="G118" s="21"/>
      <c r="H118" s="21">
        <f>F118+G118</f>
        <v>13754000</v>
      </c>
    </row>
    <row r="119" spans="1:8">
      <c r="A119" s="22" t="s">
        <v>182</v>
      </c>
      <c r="B119" s="18" t="s">
        <v>2</v>
      </c>
      <c r="C119" s="18" t="s">
        <v>43</v>
      </c>
      <c r="D119" s="18" t="s">
        <v>44</v>
      </c>
      <c r="E119" s="18" t="s">
        <v>46</v>
      </c>
      <c r="F119" s="20">
        <v>1400000</v>
      </c>
      <c r="G119" s="21"/>
      <c r="H119" s="21">
        <f>F119+G119</f>
        <v>1400000</v>
      </c>
    </row>
    <row r="120" spans="1:8">
      <c r="A120" s="22" t="s">
        <v>183</v>
      </c>
      <c r="B120" s="18" t="s">
        <v>2</v>
      </c>
      <c r="C120" s="18" t="s">
        <v>43</v>
      </c>
      <c r="D120" s="18" t="s">
        <v>47</v>
      </c>
      <c r="E120" s="18"/>
      <c r="F120" s="21">
        <f>F121</f>
        <v>2652403</v>
      </c>
      <c r="G120" s="21">
        <f>G121</f>
        <v>0</v>
      </c>
      <c r="H120" s="21">
        <f>H121</f>
        <v>2652403</v>
      </c>
    </row>
    <row r="121" spans="1:8" ht="14.25" customHeight="1">
      <c r="A121" s="22" t="s">
        <v>90</v>
      </c>
      <c r="B121" s="18" t="s">
        <v>2</v>
      </c>
      <c r="C121" s="18" t="s">
        <v>43</v>
      </c>
      <c r="D121" s="18" t="s">
        <v>47</v>
      </c>
      <c r="E121" s="18" t="s">
        <v>6</v>
      </c>
      <c r="F121" s="20">
        <v>2652403</v>
      </c>
      <c r="G121" s="21"/>
      <c r="H121" s="21">
        <f>F121+G121</f>
        <v>2652403</v>
      </c>
    </row>
    <row r="122" spans="1:8">
      <c r="A122" s="22" t="s">
        <v>184</v>
      </c>
      <c r="B122" s="18" t="s">
        <v>2</v>
      </c>
      <c r="C122" s="18" t="s">
        <v>43</v>
      </c>
      <c r="D122" s="18" t="s">
        <v>48</v>
      </c>
      <c r="E122" s="18"/>
      <c r="F122" s="21">
        <f>F123+F124</f>
        <v>1500000</v>
      </c>
      <c r="G122" s="21">
        <f>G123+G124</f>
        <v>0</v>
      </c>
      <c r="H122" s="21">
        <f>H123+H124</f>
        <v>1500000</v>
      </c>
    </row>
    <row r="123" spans="1:8">
      <c r="A123" s="22" t="s">
        <v>185</v>
      </c>
      <c r="B123" s="18" t="s">
        <v>2</v>
      </c>
      <c r="C123" s="18" t="s">
        <v>43</v>
      </c>
      <c r="D123" s="18" t="s">
        <v>48</v>
      </c>
      <c r="E123" s="18" t="s">
        <v>49</v>
      </c>
      <c r="F123" s="20">
        <v>250000</v>
      </c>
      <c r="G123" s="21"/>
      <c r="H123" s="21">
        <f>F123+G123</f>
        <v>250000</v>
      </c>
    </row>
    <row r="124" spans="1:8">
      <c r="A124" s="22" t="s">
        <v>186</v>
      </c>
      <c r="B124" s="18" t="s">
        <v>2</v>
      </c>
      <c r="C124" s="18" t="s">
        <v>43</v>
      </c>
      <c r="D124" s="18" t="s">
        <v>48</v>
      </c>
      <c r="E124" s="18" t="s">
        <v>50</v>
      </c>
      <c r="F124" s="20">
        <v>1250000</v>
      </c>
      <c r="G124" s="21"/>
      <c r="H124" s="21">
        <f>F124+G124</f>
        <v>1250000</v>
      </c>
    </row>
    <row r="125" spans="1:8" ht="15" customHeight="1">
      <c r="A125" s="22" t="s">
        <v>169</v>
      </c>
      <c r="B125" s="18" t="s">
        <v>2</v>
      </c>
      <c r="C125" s="18" t="s">
        <v>43</v>
      </c>
      <c r="D125" s="18" t="s">
        <v>37</v>
      </c>
      <c r="E125" s="18"/>
      <c r="F125" s="21">
        <f>F126+F127+F128+F129+F130+F131+F132+F133</f>
        <v>19400000</v>
      </c>
      <c r="G125" s="21">
        <f>G126+G127+G128+G129+G130+G131+G132+G133</f>
        <v>0</v>
      </c>
      <c r="H125" s="21">
        <f>H126+H127+H128+H129+H130+H131+H132+H133</f>
        <v>19400000</v>
      </c>
    </row>
    <row r="126" spans="1:8" ht="27" customHeight="1">
      <c r="A126" s="22" t="s">
        <v>260</v>
      </c>
      <c r="B126" s="18" t="s">
        <v>2</v>
      </c>
      <c r="C126" s="18" t="s">
        <v>43</v>
      </c>
      <c r="D126" s="18" t="s">
        <v>37</v>
      </c>
      <c r="E126" s="26" t="s">
        <v>261</v>
      </c>
      <c r="F126" s="21"/>
      <c r="G126" s="21">
        <v>3200000</v>
      </c>
      <c r="H126" s="21">
        <f>F126+G126</f>
        <v>3200000</v>
      </c>
    </row>
    <row r="127" spans="1:8" ht="25.5" customHeight="1">
      <c r="A127" s="22" t="s">
        <v>212</v>
      </c>
      <c r="B127" s="18" t="s">
        <v>2</v>
      </c>
      <c r="C127" s="18" t="s">
        <v>43</v>
      </c>
      <c r="D127" s="18" t="s">
        <v>37</v>
      </c>
      <c r="E127" s="18" t="s">
        <v>211</v>
      </c>
      <c r="F127" s="36">
        <v>300000</v>
      </c>
      <c r="G127" s="21"/>
      <c r="H127" s="21">
        <f>F127+G127</f>
        <v>300000</v>
      </c>
    </row>
    <row r="128" spans="1:8" ht="24">
      <c r="A128" s="22" t="s">
        <v>187</v>
      </c>
      <c r="B128" s="18" t="s">
        <v>2</v>
      </c>
      <c r="C128" s="18" t="s">
        <v>43</v>
      </c>
      <c r="D128" s="18" t="s">
        <v>37</v>
      </c>
      <c r="E128" s="18" t="s">
        <v>51</v>
      </c>
      <c r="F128" s="20">
        <v>16920000</v>
      </c>
      <c r="G128" s="21">
        <v>-3200000</v>
      </c>
      <c r="H128" s="21">
        <f t="shared" ref="H128:H133" si="10">F128+G128</f>
        <v>13720000</v>
      </c>
    </row>
    <row r="129" spans="1:8" ht="24">
      <c r="A129" s="22" t="s">
        <v>188</v>
      </c>
      <c r="B129" s="18" t="s">
        <v>2</v>
      </c>
      <c r="C129" s="18" t="s">
        <v>43</v>
      </c>
      <c r="D129" s="18" t="s">
        <v>37</v>
      </c>
      <c r="E129" s="18" t="s">
        <v>52</v>
      </c>
      <c r="F129" s="20">
        <v>650000</v>
      </c>
      <c r="G129" s="21"/>
      <c r="H129" s="21">
        <f t="shared" si="10"/>
        <v>650000</v>
      </c>
    </row>
    <row r="130" spans="1:8">
      <c r="A130" s="22" t="s">
        <v>189</v>
      </c>
      <c r="B130" s="18" t="s">
        <v>2</v>
      </c>
      <c r="C130" s="18" t="s">
        <v>43</v>
      </c>
      <c r="D130" s="18" t="s">
        <v>37</v>
      </c>
      <c r="E130" s="18" t="s">
        <v>53</v>
      </c>
      <c r="F130" s="20">
        <v>650000</v>
      </c>
      <c r="G130" s="21"/>
      <c r="H130" s="21">
        <f t="shared" si="10"/>
        <v>650000</v>
      </c>
    </row>
    <row r="131" spans="1:8">
      <c r="A131" s="22" t="s">
        <v>190</v>
      </c>
      <c r="B131" s="18" t="s">
        <v>2</v>
      </c>
      <c r="C131" s="18" t="s">
        <v>43</v>
      </c>
      <c r="D131" s="18" t="s">
        <v>37</v>
      </c>
      <c r="E131" s="18" t="s">
        <v>54</v>
      </c>
      <c r="F131" s="20">
        <v>150000</v>
      </c>
      <c r="G131" s="21"/>
      <c r="H131" s="21">
        <f t="shared" si="10"/>
        <v>150000</v>
      </c>
    </row>
    <row r="132" spans="1:8">
      <c r="A132" s="22" t="s">
        <v>138</v>
      </c>
      <c r="B132" s="18" t="s">
        <v>2</v>
      </c>
      <c r="C132" s="18" t="s">
        <v>43</v>
      </c>
      <c r="D132" s="18" t="s">
        <v>37</v>
      </c>
      <c r="E132" s="18" t="s">
        <v>55</v>
      </c>
      <c r="F132" s="20">
        <v>650000</v>
      </c>
      <c r="G132" s="21"/>
      <c r="H132" s="21">
        <f t="shared" si="10"/>
        <v>650000</v>
      </c>
    </row>
    <row r="133" spans="1:8">
      <c r="A133" s="22" t="s">
        <v>137</v>
      </c>
      <c r="B133" s="18" t="s">
        <v>2</v>
      </c>
      <c r="C133" s="18" t="s">
        <v>43</v>
      </c>
      <c r="D133" s="18" t="s">
        <v>37</v>
      </c>
      <c r="E133" s="18" t="s">
        <v>56</v>
      </c>
      <c r="F133" s="20">
        <v>80000</v>
      </c>
      <c r="G133" s="21"/>
      <c r="H133" s="21">
        <f t="shared" si="10"/>
        <v>80000</v>
      </c>
    </row>
    <row r="134" spans="1:8">
      <c r="A134" s="22" t="s">
        <v>136</v>
      </c>
      <c r="B134" s="18" t="s">
        <v>2</v>
      </c>
      <c r="C134" s="18" t="s">
        <v>57</v>
      </c>
      <c r="D134" s="18"/>
      <c r="E134" s="18"/>
      <c r="F134" s="21">
        <f>F135</f>
        <v>39924170</v>
      </c>
      <c r="G134" s="21">
        <f>G135</f>
        <v>0</v>
      </c>
      <c r="H134" s="21">
        <f>H135</f>
        <v>39924170</v>
      </c>
    </row>
    <row r="135" spans="1:8">
      <c r="A135" s="22" t="s">
        <v>135</v>
      </c>
      <c r="B135" s="18" t="s">
        <v>2</v>
      </c>
      <c r="C135" s="18" t="s">
        <v>58</v>
      </c>
      <c r="D135" s="18"/>
      <c r="E135" s="18"/>
      <c r="F135" s="21">
        <f>F136+F141+F146+F152+F156</f>
        <v>39924170</v>
      </c>
      <c r="G135" s="21">
        <f>G136+G141+G146+G152+G156</f>
        <v>0</v>
      </c>
      <c r="H135" s="21">
        <f>H136+H141+H146+H152+H156</f>
        <v>39924170</v>
      </c>
    </row>
    <row r="136" spans="1:8" ht="24">
      <c r="A136" s="22" t="s">
        <v>134</v>
      </c>
      <c r="B136" s="18" t="s">
        <v>2</v>
      </c>
      <c r="C136" s="18" t="s">
        <v>58</v>
      </c>
      <c r="D136" s="18" t="s">
        <v>59</v>
      </c>
      <c r="E136" s="18"/>
      <c r="F136" s="21">
        <f>F137+F138</f>
        <v>14202000</v>
      </c>
      <c r="G136" s="21">
        <f>G137+G138</f>
        <v>0</v>
      </c>
      <c r="H136" s="21">
        <f>H137+H138</f>
        <v>14202000</v>
      </c>
    </row>
    <row r="137" spans="1:8">
      <c r="A137" s="22" t="s">
        <v>125</v>
      </c>
      <c r="B137" s="18" t="s">
        <v>2</v>
      </c>
      <c r="C137" s="18" t="s">
        <v>58</v>
      </c>
      <c r="D137" s="18" t="s">
        <v>59</v>
      </c>
      <c r="E137" s="18" t="s">
        <v>60</v>
      </c>
      <c r="F137" s="20">
        <v>2277000</v>
      </c>
      <c r="G137" s="23"/>
      <c r="H137" s="21">
        <f>F137+G137</f>
        <v>2277000</v>
      </c>
    </row>
    <row r="138" spans="1:8" ht="24">
      <c r="A138" s="14" t="s">
        <v>191</v>
      </c>
      <c r="B138" s="15" t="s">
        <v>2</v>
      </c>
      <c r="C138" s="18" t="s">
        <v>58</v>
      </c>
      <c r="D138" s="15" t="s">
        <v>59</v>
      </c>
      <c r="E138" s="15" t="s">
        <v>114</v>
      </c>
      <c r="F138" s="24">
        <f t="shared" ref="F138:H139" si="11">F139</f>
        <v>11925000</v>
      </c>
      <c r="G138" s="24">
        <f t="shared" si="11"/>
        <v>0</v>
      </c>
      <c r="H138" s="24">
        <f t="shared" si="11"/>
        <v>11925000</v>
      </c>
    </row>
    <row r="139" spans="1:8">
      <c r="A139" s="14" t="s">
        <v>192</v>
      </c>
      <c r="B139" s="15" t="s">
        <v>2</v>
      </c>
      <c r="C139" s="18" t="s">
        <v>58</v>
      </c>
      <c r="D139" s="15" t="s">
        <v>59</v>
      </c>
      <c r="E139" s="15" t="s">
        <v>193</v>
      </c>
      <c r="F139" s="20">
        <f t="shared" si="11"/>
        <v>11925000</v>
      </c>
      <c r="G139" s="20">
        <f t="shared" si="11"/>
        <v>0</v>
      </c>
      <c r="H139" s="24">
        <f t="shared" si="11"/>
        <v>11925000</v>
      </c>
    </row>
    <row r="140" spans="1:8" ht="36">
      <c r="A140" s="22" t="s">
        <v>112</v>
      </c>
      <c r="B140" s="18" t="s">
        <v>2</v>
      </c>
      <c r="C140" s="18" t="s">
        <v>58</v>
      </c>
      <c r="D140" s="18" t="s">
        <v>59</v>
      </c>
      <c r="E140" s="18" t="s">
        <v>61</v>
      </c>
      <c r="F140" s="20">
        <v>11925000</v>
      </c>
      <c r="G140" s="23"/>
      <c r="H140" s="21">
        <f>F140+G140</f>
        <v>11925000</v>
      </c>
    </row>
    <row r="141" spans="1:8">
      <c r="A141" s="22" t="s">
        <v>133</v>
      </c>
      <c r="B141" s="18" t="s">
        <v>2</v>
      </c>
      <c r="C141" s="18" t="s">
        <v>58</v>
      </c>
      <c r="D141" s="18" t="s">
        <v>62</v>
      </c>
      <c r="E141" s="18"/>
      <c r="F141" s="21">
        <f>F142+F143</f>
        <v>14274000</v>
      </c>
      <c r="G141" s="21">
        <f>G142+G143</f>
        <v>0</v>
      </c>
      <c r="H141" s="21">
        <f>H142+H143</f>
        <v>14274000</v>
      </c>
    </row>
    <row r="142" spans="1:8">
      <c r="A142" s="22" t="s">
        <v>125</v>
      </c>
      <c r="B142" s="18" t="s">
        <v>2</v>
      </c>
      <c r="C142" s="18" t="s">
        <v>58</v>
      </c>
      <c r="D142" s="18" t="s">
        <v>62</v>
      </c>
      <c r="E142" s="18" t="s">
        <v>60</v>
      </c>
      <c r="F142" s="20">
        <v>2221000</v>
      </c>
      <c r="G142" s="23"/>
      <c r="H142" s="21">
        <f>F142+G142</f>
        <v>2221000</v>
      </c>
    </row>
    <row r="143" spans="1:8" ht="24">
      <c r="A143" s="14" t="s">
        <v>191</v>
      </c>
      <c r="B143" s="15" t="s">
        <v>2</v>
      </c>
      <c r="C143" s="18" t="s">
        <v>58</v>
      </c>
      <c r="D143" s="15" t="s">
        <v>62</v>
      </c>
      <c r="E143" s="15" t="s">
        <v>114</v>
      </c>
      <c r="F143" s="24">
        <f t="shared" ref="F143:H144" si="12">F144</f>
        <v>12053000</v>
      </c>
      <c r="G143" s="24">
        <f t="shared" si="12"/>
        <v>0</v>
      </c>
      <c r="H143" s="24">
        <f t="shared" si="12"/>
        <v>12053000</v>
      </c>
    </row>
    <row r="144" spans="1:8">
      <c r="A144" s="14" t="s">
        <v>192</v>
      </c>
      <c r="B144" s="15" t="s">
        <v>2</v>
      </c>
      <c r="C144" s="18" t="s">
        <v>58</v>
      </c>
      <c r="D144" s="15" t="s">
        <v>62</v>
      </c>
      <c r="E144" s="15" t="s">
        <v>193</v>
      </c>
      <c r="F144" s="24">
        <f t="shared" si="12"/>
        <v>12053000</v>
      </c>
      <c r="G144" s="24">
        <f t="shared" si="12"/>
        <v>0</v>
      </c>
      <c r="H144" s="24">
        <f t="shared" si="12"/>
        <v>12053000</v>
      </c>
    </row>
    <row r="145" spans="1:8" ht="36">
      <c r="A145" s="22" t="s">
        <v>112</v>
      </c>
      <c r="B145" s="18" t="s">
        <v>2</v>
      </c>
      <c r="C145" s="18" t="s">
        <v>58</v>
      </c>
      <c r="D145" s="18" t="s">
        <v>62</v>
      </c>
      <c r="E145" s="18" t="s">
        <v>61</v>
      </c>
      <c r="F145" s="20">
        <v>12053000</v>
      </c>
      <c r="G145" s="23"/>
      <c r="H145" s="21">
        <f>F145+G145</f>
        <v>12053000</v>
      </c>
    </row>
    <row r="146" spans="1:8" ht="24">
      <c r="A146" s="22" t="s">
        <v>132</v>
      </c>
      <c r="B146" s="18" t="s">
        <v>2</v>
      </c>
      <c r="C146" s="18" t="s">
        <v>58</v>
      </c>
      <c r="D146" s="18" t="s">
        <v>63</v>
      </c>
      <c r="E146" s="18"/>
      <c r="F146" s="21">
        <f>F147+F148+F149+F150+F151</f>
        <v>2004000</v>
      </c>
      <c r="G146" s="21">
        <f>G147+G148+G149+G150+G151</f>
        <v>0</v>
      </c>
      <c r="H146" s="21">
        <f>H147+H148+H149+H150+H151</f>
        <v>2004000</v>
      </c>
    </row>
    <row r="147" spans="1:8">
      <c r="A147" s="22" t="s">
        <v>131</v>
      </c>
      <c r="B147" s="18" t="s">
        <v>2</v>
      </c>
      <c r="C147" s="18" t="s">
        <v>58</v>
      </c>
      <c r="D147" s="18" t="s">
        <v>63</v>
      </c>
      <c r="E147" s="18" t="s">
        <v>64</v>
      </c>
      <c r="F147" s="20">
        <v>1479980</v>
      </c>
      <c r="G147" s="21">
        <v>-127373</v>
      </c>
      <c r="H147" s="21">
        <f>F147+G147</f>
        <v>1352607</v>
      </c>
    </row>
    <row r="148" spans="1:8" ht="12.75" customHeight="1">
      <c r="A148" s="22" t="s">
        <v>130</v>
      </c>
      <c r="B148" s="18" t="s">
        <v>2</v>
      </c>
      <c r="C148" s="18" t="s">
        <v>58</v>
      </c>
      <c r="D148" s="18" t="s">
        <v>63</v>
      </c>
      <c r="E148" s="18" t="s">
        <v>65</v>
      </c>
      <c r="F148" s="20">
        <v>120000</v>
      </c>
      <c r="G148" s="21">
        <v>127373</v>
      </c>
      <c r="H148" s="21">
        <f>F148+G148</f>
        <v>247373</v>
      </c>
    </row>
    <row r="149" spans="1:8">
      <c r="A149" s="22" t="s">
        <v>129</v>
      </c>
      <c r="B149" s="18" t="s">
        <v>2</v>
      </c>
      <c r="C149" s="18" t="s">
        <v>58</v>
      </c>
      <c r="D149" s="18" t="s">
        <v>63</v>
      </c>
      <c r="E149" s="18" t="s">
        <v>66</v>
      </c>
      <c r="F149" s="20">
        <v>150000</v>
      </c>
      <c r="G149" s="21"/>
      <c r="H149" s="21">
        <f>F149+G149</f>
        <v>150000</v>
      </c>
    </row>
    <row r="150" spans="1:8">
      <c r="A150" s="22" t="s">
        <v>128</v>
      </c>
      <c r="B150" s="18" t="s">
        <v>2</v>
      </c>
      <c r="C150" s="18" t="s">
        <v>58</v>
      </c>
      <c r="D150" s="18" t="s">
        <v>63</v>
      </c>
      <c r="E150" s="18" t="s">
        <v>67</v>
      </c>
      <c r="F150" s="20">
        <v>104020</v>
      </c>
      <c r="G150" s="21"/>
      <c r="H150" s="21">
        <f>F150+G150</f>
        <v>104020</v>
      </c>
    </row>
    <row r="151" spans="1:8" ht="24">
      <c r="A151" s="22" t="s">
        <v>127</v>
      </c>
      <c r="B151" s="18" t="s">
        <v>2</v>
      </c>
      <c r="C151" s="18" t="s">
        <v>58</v>
      </c>
      <c r="D151" s="18" t="s">
        <v>63</v>
      </c>
      <c r="E151" s="18" t="s">
        <v>68</v>
      </c>
      <c r="F151" s="20">
        <v>150000</v>
      </c>
      <c r="G151" s="21"/>
      <c r="H151" s="21">
        <f>F151+G151</f>
        <v>150000</v>
      </c>
    </row>
    <row r="152" spans="1:8" ht="36">
      <c r="A152" s="10" t="s">
        <v>207</v>
      </c>
      <c r="B152" s="18" t="s">
        <v>2</v>
      </c>
      <c r="C152" s="18" t="s">
        <v>58</v>
      </c>
      <c r="D152" s="18" t="s">
        <v>205</v>
      </c>
      <c r="E152" s="18"/>
      <c r="F152" s="21">
        <f t="shared" ref="F152:H154" si="13">F153</f>
        <v>2871170</v>
      </c>
      <c r="G152" s="21">
        <f t="shared" si="13"/>
        <v>0</v>
      </c>
      <c r="H152" s="21">
        <f t="shared" si="13"/>
        <v>2871170</v>
      </c>
    </row>
    <row r="153" spans="1:8" ht="24">
      <c r="A153" s="14" t="s">
        <v>191</v>
      </c>
      <c r="B153" s="18" t="s">
        <v>2</v>
      </c>
      <c r="C153" s="18" t="s">
        <v>58</v>
      </c>
      <c r="D153" s="18" t="s">
        <v>205</v>
      </c>
      <c r="E153" s="15" t="s">
        <v>114</v>
      </c>
      <c r="F153" s="21">
        <f t="shared" si="13"/>
        <v>2871170</v>
      </c>
      <c r="G153" s="21">
        <f t="shared" si="13"/>
        <v>0</v>
      </c>
      <c r="H153" s="21">
        <f t="shared" si="13"/>
        <v>2871170</v>
      </c>
    </row>
    <row r="154" spans="1:8">
      <c r="A154" s="14" t="s">
        <v>192</v>
      </c>
      <c r="B154" s="18" t="s">
        <v>2</v>
      </c>
      <c r="C154" s="18" t="s">
        <v>58</v>
      </c>
      <c r="D154" s="18" t="s">
        <v>205</v>
      </c>
      <c r="E154" s="15" t="s">
        <v>193</v>
      </c>
      <c r="F154" s="21">
        <f t="shared" si="13"/>
        <v>2871170</v>
      </c>
      <c r="G154" s="21">
        <f t="shared" si="13"/>
        <v>0</v>
      </c>
      <c r="H154" s="21">
        <f t="shared" si="13"/>
        <v>2871170</v>
      </c>
    </row>
    <row r="155" spans="1:8">
      <c r="A155" s="12" t="s">
        <v>208</v>
      </c>
      <c r="B155" s="18" t="s">
        <v>2</v>
      </c>
      <c r="C155" s="18" t="s">
        <v>58</v>
      </c>
      <c r="D155" s="18" t="s">
        <v>205</v>
      </c>
      <c r="E155" s="26" t="s">
        <v>206</v>
      </c>
      <c r="F155" s="21">
        <v>2871170</v>
      </c>
      <c r="G155" s="21"/>
      <c r="H155" s="21">
        <f>F155+G155</f>
        <v>2871170</v>
      </c>
    </row>
    <row r="156" spans="1:8">
      <c r="A156" s="12" t="s">
        <v>172</v>
      </c>
      <c r="B156" s="13" t="s">
        <v>2</v>
      </c>
      <c r="C156" s="13" t="s">
        <v>58</v>
      </c>
      <c r="D156" s="13" t="s">
        <v>93</v>
      </c>
      <c r="E156" s="28"/>
      <c r="F156" s="21">
        <f>F157+F159</f>
        <v>6573000</v>
      </c>
      <c r="G156" s="21">
        <f>G157+G159</f>
        <v>0</v>
      </c>
      <c r="H156" s="21">
        <f>H157+H159</f>
        <v>6573000</v>
      </c>
    </row>
    <row r="157" spans="1:8" ht="36">
      <c r="A157" s="10" t="s">
        <v>215</v>
      </c>
      <c r="B157" s="11" t="s">
        <v>2</v>
      </c>
      <c r="C157" s="11" t="s">
        <v>58</v>
      </c>
      <c r="D157" s="11" t="s">
        <v>216</v>
      </c>
      <c r="E157" s="11"/>
      <c r="F157" s="21">
        <f>F158</f>
        <v>46000</v>
      </c>
      <c r="G157" s="21">
        <f>G158</f>
        <v>0</v>
      </c>
      <c r="H157" s="21">
        <f>H158</f>
        <v>46000</v>
      </c>
    </row>
    <row r="158" spans="1:8" ht="18.75" customHeight="1">
      <c r="A158" s="22" t="s">
        <v>90</v>
      </c>
      <c r="B158" s="11" t="s">
        <v>2</v>
      </c>
      <c r="C158" s="11" t="s">
        <v>58</v>
      </c>
      <c r="D158" s="11" t="s">
        <v>216</v>
      </c>
      <c r="E158" s="26" t="s">
        <v>6</v>
      </c>
      <c r="F158" s="21">
        <v>46000</v>
      </c>
      <c r="G158" s="21"/>
      <c r="H158" s="21">
        <f>F158+G158</f>
        <v>46000</v>
      </c>
    </row>
    <row r="159" spans="1:8" ht="48">
      <c r="A159" s="22" t="s">
        <v>126</v>
      </c>
      <c r="B159" s="18" t="s">
        <v>2</v>
      </c>
      <c r="C159" s="18" t="s">
        <v>58</v>
      </c>
      <c r="D159" s="18" t="s">
        <v>69</v>
      </c>
      <c r="E159" s="18"/>
      <c r="F159" s="21">
        <f>F160</f>
        <v>6527000</v>
      </c>
      <c r="G159" s="21">
        <f>G160</f>
        <v>0</v>
      </c>
      <c r="H159" s="21">
        <f>H160</f>
        <v>6527000</v>
      </c>
    </row>
    <row r="160" spans="1:8">
      <c r="A160" s="22" t="s">
        <v>125</v>
      </c>
      <c r="B160" s="18" t="s">
        <v>2</v>
      </c>
      <c r="C160" s="18" t="s">
        <v>58</v>
      </c>
      <c r="D160" s="18" t="s">
        <v>69</v>
      </c>
      <c r="E160" s="18" t="s">
        <v>60</v>
      </c>
      <c r="F160" s="20">
        <v>6527000</v>
      </c>
      <c r="G160" s="21"/>
      <c r="H160" s="21">
        <f>F160+G160</f>
        <v>6527000</v>
      </c>
    </row>
    <row r="161" spans="1:9">
      <c r="A161" s="22" t="s">
        <v>124</v>
      </c>
      <c r="B161" s="18" t="s">
        <v>2</v>
      </c>
      <c r="C161" s="18" t="s">
        <v>70</v>
      </c>
      <c r="D161" s="18"/>
      <c r="E161" s="18"/>
      <c r="F161" s="21">
        <f>F162+F168</f>
        <v>2361019.61</v>
      </c>
      <c r="G161" s="21">
        <f>G162+G168</f>
        <v>0</v>
      </c>
      <c r="H161" s="21">
        <f>H162+H168</f>
        <v>2361019.61</v>
      </c>
    </row>
    <row r="162" spans="1:9">
      <c r="A162" s="22" t="s">
        <v>123</v>
      </c>
      <c r="B162" s="18" t="s">
        <v>2</v>
      </c>
      <c r="C162" s="18" t="s">
        <v>71</v>
      </c>
      <c r="D162" s="18"/>
      <c r="E162" s="18"/>
      <c r="F162" s="21">
        <f t="shared" ref="F162:G164" si="14">F163</f>
        <v>800000</v>
      </c>
      <c r="G162" s="21">
        <f t="shared" si="14"/>
        <v>0</v>
      </c>
      <c r="H162" s="21">
        <f>H163</f>
        <v>800000</v>
      </c>
    </row>
    <row r="163" spans="1:9">
      <c r="A163" s="22" t="s">
        <v>122</v>
      </c>
      <c r="B163" s="18" t="s">
        <v>2</v>
      </c>
      <c r="C163" s="18" t="s">
        <v>71</v>
      </c>
      <c r="D163" s="18" t="s">
        <v>72</v>
      </c>
      <c r="E163" s="18"/>
      <c r="F163" s="21">
        <f t="shared" si="14"/>
        <v>800000</v>
      </c>
      <c r="G163" s="21">
        <f t="shared" si="14"/>
        <v>0</v>
      </c>
      <c r="H163" s="21">
        <f>H164</f>
        <v>800000</v>
      </c>
    </row>
    <row r="164" spans="1:9">
      <c r="A164" s="14" t="s">
        <v>194</v>
      </c>
      <c r="B164" s="11" t="s">
        <v>2</v>
      </c>
      <c r="C164" s="18" t="s">
        <v>71</v>
      </c>
      <c r="D164" s="11" t="s">
        <v>72</v>
      </c>
      <c r="E164" s="15" t="s">
        <v>196</v>
      </c>
      <c r="F164" s="24">
        <f t="shared" si="14"/>
        <v>800000</v>
      </c>
      <c r="G164" s="24">
        <f t="shared" si="14"/>
        <v>0</v>
      </c>
      <c r="H164" s="24">
        <f>H165</f>
        <v>800000</v>
      </c>
    </row>
    <row r="165" spans="1:9" ht="15" customHeight="1">
      <c r="A165" s="14" t="s">
        <v>195</v>
      </c>
      <c r="B165" s="11" t="s">
        <v>2</v>
      </c>
      <c r="C165" s="18" t="s">
        <v>71</v>
      </c>
      <c r="D165" s="11" t="s">
        <v>72</v>
      </c>
      <c r="E165" s="15" t="s">
        <v>197</v>
      </c>
      <c r="F165" s="24">
        <f>F166+F167</f>
        <v>800000</v>
      </c>
      <c r="G165" s="24">
        <f>G166+G167</f>
        <v>0</v>
      </c>
      <c r="H165" s="24">
        <f>H166+H167</f>
        <v>800000</v>
      </c>
    </row>
    <row r="166" spans="1:9" ht="24">
      <c r="A166" s="22" t="s">
        <v>121</v>
      </c>
      <c r="B166" s="18" t="s">
        <v>2</v>
      </c>
      <c r="C166" s="18" t="s">
        <v>71</v>
      </c>
      <c r="D166" s="18" t="s">
        <v>72</v>
      </c>
      <c r="E166" s="18" t="s">
        <v>73</v>
      </c>
      <c r="F166" s="20">
        <v>400000</v>
      </c>
      <c r="G166" s="21"/>
      <c r="H166" s="21">
        <f>F166+G166</f>
        <v>400000</v>
      </c>
    </row>
    <row r="167" spans="1:9">
      <c r="A167" s="22" t="s">
        <v>120</v>
      </c>
      <c r="B167" s="18" t="s">
        <v>2</v>
      </c>
      <c r="C167" s="18" t="s">
        <v>71</v>
      </c>
      <c r="D167" s="18" t="s">
        <v>72</v>
      </c>
      <c r="E167" s="18" t="s">
        <v>74</v>
      </c>
      <c r="F167" s="20">
        <v>400000</v>
      </c>
      <c r="G167" s="21"/>
      <c r="H167" s="21">
        <f>F167+G167</f>
        <v>400000</v>
      </c>
    </row>
    <row r="168" spans="1:9">
      <c r="A168" s="22" t="s">
        <v>119</v>
      </c>
      <c r="B168" s="18" t="s">
        <v>2</v>
      </c>
      <c r="C168" s="18" t="s">
        <v>75</v>
      </c>
      <c r="D168" s="18"/>
      <c r="E168" s="18"/>
      <c r="F168" s="21">
        <f>F169+F172+F174</f>
        <v>1561019.6099999999</v>
      </c>
      <c r="G168" s="21">
        <f>G169+G172+G174</f>
        <v>0</v>
      </c>
      <c r="H168" s="21">
        <f>H169+H172+H174</f>
        <v>1561019.6099999999</v>
      </c>
    </row>
    <row r="169" spans="1:9" ht="24">
      <c r="A169" s="22" t="s">
        <v>118</v>
      </c>
      <c r="B169" s="18" t="s">
        <v>2</v>
      </c>
      <c r="C169" s="18" t="s">
        <v>75</v>
      </c>
      <c r="D169" s="18" t="s">
        <v>76</v>
      </c>
      <c r="E169" s="18"/>
      <c r="F169" s="21">
        <f t="shared" ref="F169:H170" si="15">F170</f>
        <v>625000</v>
      </c>
      <c r="G169" s="21">
        <f t="shared" si="15"/>
        <v>0</v>
      </c>
      <c r="H169" s="21">
        <f t="shared" si="15"/>
        <v>625000</v>
      </c>
    </row>
    <row r="170" spans="1:9" ht="24">
      <c r="A170" s="12" t="s">
        <v>191</v>
      </c>
      <c r="B170" s="15" t="s">
        <v>2</v>
      </c>
      <c r="C170" s="18" t="s">
        <v>75</v>
      </c>
      <c r="D170" s="18" t="s">
        <v>76</v>
      </c>
      <c r="E170" s="18" t="s">
        <v>114</v>
      </c>
      <c r="F170" s="24">
        <f t="shared" si="15"/>
        <v>625000</v>
      </c>
      <c r="G170" s="24">
        <f t="shared" si="15"/>
        <v>0</v>
      </c>
      <c r="H170" s="24">
        <f t="shared" si="15"/>
        <v>625000</v>
      </c>
    </row>
    <row r="171" spans="1:9" ht="24">
      <c r="A171" s="34" t="s">
        <v>117</v>
      </c>
      <c r="B171" s="35" t="s">
        <v>2</v>
      </c>
      <c r="C171" s="35" t="s">
        <v>75</v>
      </c>
      <c r="D171" s="35" t="s">
        <v>76</v>
      </c>
      <c r="E171" s="35" t="s">
        <v>77</v>
      </c>
      <c r="F171" s="25">
        <v>625000</v>
      </c>
      <c r="G171" s="21"/>
      <c r="H171" s="21">
        <f>F171+G171</f>
        <v>625000</v>
      </c>
    </row>
    <row r="172" spans="1:9" ht="36">
      <c r="A172" s="29" t="s">
        <v>207</v>
      </c>
      <c r="B172" s="15" t="s">
        <v>2</v>
      </c>
      <c r="C172" s="15" t="s">
        <v>75</v>
      </c>
      <c r="D172" s="15" t="s">
        <v>205</v>
      </c>
      <c r="E172" s="15"/>
      <c r="F172" s="24">
        <f>F173</f>
        <v>16667.27</v>
      </c>
      <c r="G172" s="24">
        <f>G173</f>
        <v>0</v>
      </c>
      <c r="H172" s="24">
        <f>H173</f>
        <v>16667.27</v>
      </c>
    </row>
    <row r="173" spans="1:9" ht="24">
      <c r="A173" s="12" t="s">
        <v>209</v>
      </c>
      <c r="B173" s="15" t="s">
        <v>2</v>
      </c>
      <c r="C173" s="15" t="s">
        <v>75</v>
      </c>
      <c r="D173" s="15" t="s">
        <v>205</v>
      </c>
      <c r="E173" s="15" t="s">
        <v>210</v>
      </c>
      <c r="F173" s="21">
        <v>16667.27</v>
      </c>
      <c r="G173" s="21"/>
      <c r="H173" s="21">
        <f>F173+G173</f>
        <v>16667.27</v>
      </c>
    </row>
    <row r="174" spans="1:9" ht="60">
      <c r="A174" s="29" t="s">
        <v>201</v>
      </c>
      <c r="B174" s="15" t="s">
        <v>2</v>
      </c>
      <c r="C174" s="15" t="s">
        <v>75</v>
      </c>
      <c r="D174" s="15" t="s">
        <v>202</v>
      </c>
      <c r="E174" s="38"/>
      <c r="F174" s="33">
        <f t="shared" ref="F174:H176" si="16">F175</f>
        <v>919352.34</v>
      </c>
      <c r="G174" s="33">
        <f t="shared" si="16"/>
        <v>0</v>
      </c>
      <c r="H174" s="33">
        <f t="shared" si="16"/>
        <v>919352.34</v>
      </c>
      <c r="I174" s="30"/>
    </row>
    <row r="175" spans="1:9" ht="16.5" customHeight="1">
      <c r="A175" s="14" t="s">
        <v>194</v>
      </c>
      <c r="B175" s="15" t="s">
        <v>2</v>
      </c>
      <c r="C175" s="15" t="s">
        <v>75</v>
      </c>
      <c r="D175" s="15" t="s">
        <v>202</v>
      </c>
      <c r="E175" s="15" t="s">
        <v>196</v>
      </c>
      <c r="F175" s="33">
        <f t="shared" si="16"/>
        <v>919352.34</v>
      </c>
      <c r="G175" s="33">
        <f t="shared" si="16"/>
        <v>0</v>
      </c>
      <c r="H175" s="33">
        <f t="shared" si="16"/>
        <v>919352.34</v>
      </c>
      <c r="I175" s="30"/>
    </row>
    <row r="176" spans="1:9" ht="15.75" customHeight="1">
      <c r="A176" s="14" t="s">
        <v>195</v>
      </c>
      <c r="B176" s="11" t="s">
        <v>2</v>
      </c>
      <c r="C176" s="15" t="s">
        <v>75</v>
      </c>
      <c r="D176" s="15" t="s">
        <v>202</v>
      </c>
      <c r="E176" s="15" t="s">
        <v>197</v>
      </c>
      <c r="F176" s="33">
        <f>F177</f>
        <v>919352.34</v>
      </c>
      <c r="G176" s="33">
        <f>G177</f>
        <v>0</v>
      </c>
      <c r="H176" s="33">
        <f t="shared" si="16"/>
        <v>919352.34</v>
      </c>
      <c r="I176" s="30"/>
    </row>
    <row r="177" spans="1:9" ht="24">
      <c r="A177" s="29" t="s">
        <v>203</v>
      </c>
      <c r="B177" s="15" t="s">
        <v>2</v>
      </c>
      <c r="C177" s="15" t="s">
        <v>75</v>
      </c>
      <c r="D177" s="15" t="s">
        <v>202</v>
      </c>
      <c r="E177" s="15" t="s">
        <v>204</v>
      </c>
      <c r="F177" s="32">
        <v>919352.34</v>
      </c>
      <c r="G177" s="32"/>
      <c r="H177" s="32">
        <f>F177+G177</f>
        <v>919352.34</v>
      </c>
      <c r="I177" s="31"/>
    </row>
    <row r="178" spans="1:9">
      <c r="A178" s="22" t="s">
        <v>116</v>
      </c>
      <c r="B178" s="18" t="s">
        <v>2</v>
      </c>
      <c r="C178" s="18" t="s">
        <v>78</v>
      </c>
      <c r="D178" s="18"/>
      <c r="E178" s="18"/>
      <c r="F178" s="21">
        <f t="shared" ref="F178:G180" si="17">F179</f>
        <v>13545000</v>
      </c>
      <c r="G178" s="21">
        <f t="shared" si="17"/>
        <v>0</v>
      </c>
      <c r="H178" s="21">
        <f>H179</f>
        <v>13545000</v>
      </c>
    </row>
    <row r="179" spans="1:9">
      <c r="A179" s="22" t="s">
        <v>115</v>
      </c>
      <c r="B179" s="18" t="s">
        <v>2</v>
      </c>
      <c r="C179" s="18" t="s">
        <v>79</v>
      </c>
      <c r="D179" s="18"/>
      <c r="E179" s="18"/>
      <c r="F179" s="21">
        <f t="shared" si="17"/>
        <v>13545000</v>
      </c>
      <c r="G179" s="21">
        <f t="shared" si="17"/>
        <v>0</v>
      </c>
      <c r="H179" s="21">
        <f>H180</f>
        <v>13545000</v>
      </c>
    </row>
    <row r="180" spans="1:9">
      <c r="A180" s="14" t="s">
        <v>172</v>
      </c>
      <c r="B180" s="15" t="s">
        <v>2</v>
      </c>
      <c r="C180" s="18" t="s">
        <v>79</v>
      </c>
      <c r="D180" s="18" t="s">
        <v>93</v>
      </c>
      <c r="E180" s="18"/>
      <c r="F180" s="20">
        <f t="shared" si="17"/>
        <v>13545000</v>
      </c>
      <c r="G180" s="20">
        <f t="shared" si="17"/>
        <v>0</v>
      </c>
      <c r="H180" s="20">
        <f>H181</f>
        <v>13545000</v>
      </c>
    </row>
    <row r="181" spans="1:9" ht="36">
      <c r="A181" s="22" t="s">
        <v>113</v>
      </c>
      <c r="B181" s="18" t="s">
        <v>2</v>
      </c>
      <c r="C181" s="18" t="s">
        <v>79</v>
      </c>
      <c r="D181" s="18" t="s">
        <v>80</v>
      </c>
      <c r="E181" s="18"/>
      <c r="F181" s="24">
        <f>F182+F185</f>
        <v>13545000</v>
      </c>
      <c r="G181" s="24">
        <f>G182+G185</f>
        <v>0</v>
      </c>
      <c r="H181" s="24">
        <f>H182+H185</f>
        <v>13545000</v>
      </c>
    </row>
    <row r="182" spans="1:9" ht="24">
      <c r="A182" s="14" t="s">
        <v>191</v>
      </c>
      <c r="B182" s="15" t="s">
        <v>2</v>
      </c>
      <c r="C182" s="18" t="s">
        <v>79</v>
      </c>
      <c r="D182" s="15" t="s">
        <v>80</v>
      </c>
      <c r="E182" s="15" t="s">
        <v>114</v>
      </c>
      <c r="F182" s="24">
        <f t="shared" ref="F182:H183" si="18">F183</f>
        <v>4375000</v>
      </c>
      <c r="G182" s="24">
        <f t="shared" si="18"/>
        <v>0</v>
      </c>
      <c r="H182" s="24">
        <f t="shared" si="18"/>
        <v>4375000</v>
      </c>
    </row>
    <row r="183" spans="1:9">
      <c r="A183" s="14" t="s">
        <v>192</v>
      </c>
      <c r="B183" s="15" t="s">
        <v>2</v>
      </c>
      <c r="C183" s="18" t="s">
        <v>79</v>
      </c>
      <c r="D183" s="15" t="s">
        <v>80</v>
      </c>
      <c r="E183" s="15" t="s">
        <v>193</v>
      </c>
      <c r="F183" s="24">
        <f t="shared" si="18"/>
        <v>4375000</v>
      </c>
      <c r="G183" s="24">
        <f t="shared" si="18"/>
        <v>0</v>
      </c>
      <c r="H183" s="24">
        <f t="shared" si="18"/>
        <v>4375000</v>
      </c>
    </row>
    <row r="184" spans="1:9" ht="36">
      <c r="A184" s="22" t="s">
        <v>112</v>
      </c>
      <c r="B184" s="18" t="s">
        <v>2</v>
      </c>
      <c r="C184" s="18" t="s">
        <v>79</v>
      </c>
      <c r="D184" s="18" t="s">
        <v>80</v>
      </c>
      <c r="E184" s="18" t="s">
        <v>61</v>
      </c>
      <c r="F184" s="20">
        <v>4375000</v>
      </c>
      <c r="G184" s="23"/>
      <c r="H184" s="21">
        <f>F184+G184</f>
        <v>4375000</v>
      </c>
    </row>
    <row r="185" spans="1:9">
      <c r="A185" s="12" t="s">
        <v>95</v>
      </c>
      <c r="B185" s="18" t="s">
        <v>2</v>
      </c>
      <c r="C185" s="18" t="s">
        <v>79</v>
      </c>
      <c r="D185" s="18" t="s">
        <v>80</v>
      </c>
      <c r="E185" s="18" t="s">
        <v>94</v>
      </c>
      <c r="F185" s="21">
        <f>F186</f>
        <v>9170000</v>
      </c>
      <c r="G185" s="21">
        <f>G186</f>
        <v>0</v>
      </c>
      <c r="H185" s="21">
        <f>H186</f>
        <v>9170000</v>
      </c>
    </row>
    <row r="186" spans="1:9" ht="36">
      <c r="A186" s="22" t="s">
        <v>105</v>
      </c>
      <c r="B186" s="18" t="s">
        <v>2</v>
      </c>
      <c r="C186" s="18" t="s">
        <v>79</v>
      </c>
      <c r="D186" s="18" t="s">
        <v>80</v>
      </c>
      <c r="E186" s="18" t="s">
        <v>17</v>
      </c>
      <c r="F186" s="20">
        <v>9170000</v>
      </c>
      <c r="G186" s="21"/>
      <c r="H186" s="21">
        <f>F186+G186</f>
        <v>9170000</v>
      </c>
    </row>
    <row r="187" spans="1:9">
      <c r="A187" s="22" t="s">
        <v>111</v>
      </c>
      <c r="B187" s="18" t="s">
        <v>2</v>
      </c>
      <c r="C187" s="18" t="s">
        <v>81</v>
      </c>
      <c r="D187" s="18"/>
      <c r="E187" s="18"/>
      <c r="F187" s="21">
        <f t="shared" ref="F187:H190" si="19">F188</f>
        <v>3200000</v>
      </c>
      <c r="G187" s="21">
        <f t="shared" si="19"/>
        <v>0</v>
      </c>
      <c r="H187" s="21">
        <f t="shared" si="19"/>
        <v>3200000</v>
      </c>
    </row>
    <row r="188" spans="1:9">
      <c r="A188" s="22" t="s">
        <v>110</v>
      </c>
      <c r="B188" s="18" t="s">
        <v>2</v>
      </c>
      <c r="C188" s="18" t="s">
        <v>82</v>
      </c>
      <c r="D188" s="18"/>
      <c r="E188" s="18"/>
      <c r="F188" s="21">
        <f t="shared" si="19"/>
        <v>3200000</v>
      </c>
      <c r="G188" s="21">
        <f t="shared" si="19"/>
        <v>0</v>
      </c>
      <c r="H188" s="21">
        <f t="shared" si="19"/>
        <v>3200000</v>
      </c>
    </row>
    <row r="189" spans="1:9">
      <c r="A189" s="22" t="s">
        <v>109</v>
      </c>
      <c r="B189" s="18" t="s">
        <v>2</v>
      </c>
      <c r="C189" s="18" t="s">
        <v>82</v>
      </c>
      <c r="D189" s="18" t="s">
        <v>83</v>
      </c>
      <c r="E189" s="18"/>
      <c r="F189" s="21">
        <f t="shared" si="19"/>
        <v>3200000</v>
      </c>
      <c r="G189" s="21">
        <f t="shared" si="19"/>
        <v>0</v>
      </c>
      <c r="H189" s="21">
        <f t="shared" si="19"/>
        <v>3200000</v>
      </c>
    </row>
    <row r="190" spans="1:9">
      <c r="A190" s="12" t="s">
        <v>95</v>
      </c>
      <c r="B190" s="18" t="s">
        <v>2</v>
      </c>
      <c r="C190" s="18" t="s">
        <v>82</v>
      </c>
      <c r="D190" s="18" t="s">
        <v>83</v>
      </c>
      <c r="E190" s="18" t="s">
        <v>94</v>
      </c>
      <c r="F190" s="21">
        <f t="shared" si="19"/>
        <v>3200000</v>
      </c>
      <c r="G190" s="21">
        <f t="shared" si="19"/>
        <v>0</v>
      </c>
      <c r="H190" s="21">
        <f t="shared" si="19"/>
        <v>3200000</v>
      </c>
    </row>
    <row r="191" spans="1:9" ht="36">
      <c r="A191" s="22" t="s">
        <v>105</v>
      </c>
      <c r="B191" s="18" t="s">
        <v>2</v>
      </c>
      <c r="C191" s="18" t="s">
        <v>82</v>
      </c>
      <c r="D191" s="18" t="s">
        <v>83</v>
      </c>
      <c r="E191" s="18" t="s">
        <v>17</v>
      </c>
      <c r="F191" s="20">
        <v>3200000</v>
      </c>
      <c r="G191" s="21"/>
      <c r="H191" s="21">
        <f>F191+G191</f>
        <v>3200000</v>
      </c>
    </row>
    <row r="192" spans="1:9" ht="17.25" customHeight="1">
      <c r="A192" s="22" t="s">
        <v>108</v>
      </c>
      <c r="B192" s="18" t="s">
        <v>2</v>
      </c>
      <c r="C192" s="18" t="s">
        <v>84</v>
      </c>
      <c r="D192" s="18"/>
      <c r="E192" s="18"/>
      <c r="F192" s="21">
        <f t="shared" ref="F192:H194" si="20">F193</f>
        <v>300000</v>
      </c>
      <c r="G192" s="21">
        <f t="shared" si="20"/>
        <v>0</v>
      </c>
      <c r="H192" s="21">
        <f t="shared" si="20"/>
        <v>300000</v>
      </c>
    </row>
    <row r="193" spans="1:8" ht="24">
      <c r="A193" s="22" t="s">
        <v>107</v>
      </c>
      <c r="B193" s="18" t="s">
        <v>2</v>
      </c>
      <c r="C193" s="18" t="s">
        <v>85</v>
      </c>
      <c r="D193" s="18"/>
      <c r="E193" s="18"/>
      <c r="F193" s="21">
        <f t="shared" si="20"/>
        <v>300000</v>
      </c>
      <c r="G193" s="21">
        <f t="shared" si="20"/>
        <v>0</v>
      </c>
      <c r="H193" s="21">
        <f t="shared" si="20"/>
        <v>300000</v>
      </c>
    </row>
    <row r="194" spans="1:8">
      <c r="A194" s="22" t="s">
        <v>106</v>
      </c>
      <c r="B194" s="18" t="s">
        <v>2</v>
      </c>
      <c r="C194" s="18" t="s">
        <v>85</v>
      </c>
      <c r="D194" s="18" t="s">
        <v>86</v>
      </c>
      <c r="E194" s="18"/>
      <c r="F194" s="21">
        <f t="shared" si="20"/>
        <v>300000</v>
      </c>
      <c r="G194" s="21">
        <f t="shared" si="20"/>
        <v>0</v>
      </c>
      <c r="H194" s="21">
        <f t="shared" si="20"/>
        <v>300000</v>
      </c>
    </row>
    <row r="195" spans="1:8">
      <c r="A195" s="22" t="s">
        <v>101</v>
      </c>
      <c r="B195" s="18" t="s">
        <v>2</v>
      </c>
      <c r="C195" s="18" t="s">
        <v>85</v>
      </c>
      <c r="D195" s="18" t="s">
        <v>86</v>
      </c>
      <c r="E195" s="18" t="s">
        <v>13</v>
      </c>
      <c r="F195" s="20">
        <v>300000</v>
      </c>
      <c r="G195" s="21"/>
      <c r="H195" s="21">
        <f>F195+G195</f>
        <v>300000</v>
      </c>
    </row>
  </sheetData>
  <mergeCells count="1">
    <mergeCell ref="A10:H10"/>
  </mergeCells>
  <phoneticPr fontId="0" type="noConversion"/>
  <pageMargins left="0.59055118110236227" right="0.39370078740157483" top="0.19685039370078741" bottom="0.19685039370078741" header="0.51181102362204722" footer="0.51181102362204722"/>
  <pageSetup paperSize="9" scale="8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Admin</cp:lastModifiedBy>
  <cp:lastPrinted>2013-05-17T08:21:48Z</cp:lastPrinted>
  <dcterms:created xsi:type="dcterms:W3CDTF">2013-01-17T12:39:33Z</dcterms:created>
  <dcterms:modified xsi:type="dcterms:W3CDTF">2013-05-24T06:46:49Z</dcterms:modified>
</cp:coreProperties>
</file>