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95" windowHeight="8445"/>
  </bookViews>
  <sheets>
    <sheet name="на думу 2014 цел прил 5" sheetId="11" r:id="rId1"/>
  </sheets>
  <calcPr calcId="124519"/>
</workbook>
</file>

<file path=xl/calcChain.xml><?xml version="1.0" encoding="utf-8"?>
<calcChain xmlns="http://schemas.openxmlformats.org/spreadsheetml/2006/main">
  <c r="F205" i="11"/>
  <c r="E203"/>
  <c r="D203"/>
  <c r="F94"/>
  <c r="F93"/>
  <c r="E93"/>
  <c r="D93"/>
  <c r="D92" s="1"/>
  <c r="F92"/>
  <c r="E92"/>
  <c r="E91"/>
  <c r="F91" s="1"/>
  <c r="F90" s="1"/>
  <c r="F89" s="1"/>
  <c r="D90"/>
  <c r="D89" s="1"/>
  <c r="F17"/>
  <c r="F16" s="1"/>
  <c r="F15" s="1"/>
  <c r="F14" s="1"/>
  <c r="D21"/>
  <c r="F21" s="1"/>
  <c r="F20" s="1"/>
  <c r="D23"/>
  <c r="F23"/>
  <c r="F22" s="1"/>
  <c r="F26"/>
  <c r="F25"/>
  <c r="F24" s="1"/>
  <c r="F28"/>
  <c r="F27"/>
  <c r="F31"/>
  <c r="F30" s="1"/>
  <c r="F29" s="1"/>
  <c r="F34"/>
  <c r="F33"/>
  <c r="F32" s="1"/>
  <c r="F38"/>
  <c r="F37"/>
  <c r="F36" s="1"/>
  <c r="F35" s="1"/>
  <c r="F40"/>
  <c r="F39"/>
  <c r="D44"/>
  <c r="F44"/>
  <c r="F43" s="1"/>
  <c r="F46"/>
  <c r="F45" s="1"/>
  <c r="F49"/>
  <c r="F48"/>
  <c r="F47" s="1"/>
  <c r="F52"/>
  <c r="F51" s="1"/>
  <c r="F50" s="1"/>
  <c r="D56"/>
  <c r="F56"/>
  <c r="F55" s="1"/>
  <c r="F54" s="1"/>
  <c r="F53" s="1"/>
  <c r="E58"/>
  <c r="F58" s="1"/>
  <c r="F57" s="1"/>
  <c r="F61"/>
  <c r="F60" s="1"/>
  <c r="F59" s="1"/>
  <c r="F63"/>
  <c r="F62" s="1"/>
  <c r="F67"/>
  <c r="F66" s="1"/>
  <c r="F65" s="1"/>
  <c r="F64" s="1"/>
  <c r="F69"/>
  <c r="F68" s="1"/>
  <c r="F73"/>
  <c r="F72" s="1"/>
  <c r="F71" s="1"/>
  <c r="F70" s="1"/>
  <c r="F75"/>
  <c r="F74" s="1"/>
  <c r="F79"/>
  <c r="F78" s="1"/>
  <c r="F77" s="1"/>
  <c r="F76" s="1"/>
  <c r="F82"/>
  <c r="F81" s="1"/>
  <c r="F80" s="1"/>
  <c r="F86"/>
  <c r="F85" s="1"/>
  <c r="F84" s="1"/>
  <c r="F83" s="1"/>
  <c r="F88"/>
  <c r="F87" s="1"/>
  <c r="F97"/>
  <c r="F96"/>
  <c r="F95" s="1"/>
  <c r="F101"/>
  <c r="F104"/>
  <c r="F103"/>
  <c r="F105"/>
  <c r="F100"/>
  <c r="F109"/>
  <c r="F108"/>
  <c r="F107" s="1"/>
  <c r="F99" s="1"/>
  <c r="F113"/>
  <c r="F112"/>
  <c r="F111" s="1"/>
  <c r="F110" s="1"/>
  <c r="F115"/>
  <c r="F114"/>
  <c r="F117"/>
  <c r="F116"/>
  <c r="F121"/>
  <c r="F120"/>
  <c r="F119" s="1"/>
  <c r="F118" s="1"/>
  <c r="F125"/>
  <c r="F124"/>
  <c r="F123" s="1"/>
  <c r="F122" s="1"/>
  <c r="F129"/>
  <c r="F128"/>
  <c r="F126" s="1"/>
  <c r="F133"/>
  <c r="F132"/>
  <c r="F131" s="1"/>
  <c r="F130" s="1"/>
  <c r="F137"/>
  <c r="F136"/>
  <c r="F135" s="1"/>
  <c r="F134" s="1"/>
  <c r="F140"/>
  <c r="F139" s="1"/>
  <c r="F138" s="1"/>
  <c r="F144"/>
  <c r="F143"/>
  <c r="F142" s="1"/>
  <c r="F141" s="1"/>
  <c r="F148"/>
  <c r="F147"/>
  <c r="F151"/>
  <c r="F150"/>
  <c r="F149" s="1"/>
  <c r="F154"/>
  <c r="F153" s="1"/>
  <c r="F152" s="1"/>
  <c r="F158"/>
  <c r="F157" s="1"/>
  <c r="F160"/>
  <c r="F159" s="1"/>
  <c r="F163"/>
  <c r="F162"/>
  <c r="F161" s="1"/>
  <c r="F166"/>
  <c r="F165" s="1"/>
  <c r="F168"/>
  <c r="F167" s="1"/>
  <c r="F171"/>
  <c r="F170"/>
  <c r="F169" s="1"/>
  <c r="F173"/>
  <c r="F172"/>
  <c r="F177"/>
  <c r="F176"/>
  <c r="F175" s="1"/>
  <c r="F174" s="1"/>
  <c r="F180"/>
  <c r="F179"/>
  <c r="F178" s="1"/>
  <c r="F184"/>
  <c r="F183" s="1"/>
  <c r="F182" s="1"/>
  <c r="F187"/>
  <c r="F186"/>
  <c r="F185" s="1"/>
  <c r="F189"/>
  <c r="F188"/>
  <c r="F191"/>
  <c r="F190"/>
  <c r="F194"/>
  <c r="F193" s="1"/>
  <c r="F192" s="1"/>
  <c r="F198"/>
  <c r="F197" s="1"/>
  <c r="F196" s="1"/>
  <c r="F195" s="1"/>
  <c r="E202"/>
  <c r="F202" s="1"/>
  <c r="F201" s="1"/>
  <c r="F200" s="1"/>
  <c r="F199" s="1"/>
  <c r="F204"/>
  <c r="F203" s="1"/>
  <c r="F206"/>
  <c r="F210"/>
  <c r="F209"/>
  <c r="F208" s="1"/>
  <c r="F207" s="1"/>
  <c r="F214"/>
  <c r="F213"/>
  <c r="F212" s="1"/>
  <c r="F217"/>
  <c r="F216" s="1"/>
  <c r="F219"/>
  <c r="F218" s="1"/>
  <c r="F221"/>
  <c r="F220" s="1"/>
  <c r="F225"/>
  <c r="F224" s="1"/>
  <c r="F223" s="1"/>
  <c r="F222" s="1"/>
  <c r="E16"/>
  <c r="E15"/>
  <c r="E14" s="1"/>
  <c r="E20"/>
  <c r="E22"/>
  <c r="E19"/>
  <c r="E25"/>
  <c r="E27"/>
  <c r="E24" s="1"/>
  <c r="E30"/>
  <c r="E29" s="1"/>
  <c r="E33"/>
  <c r="E32" s="1"/>
  <c r="E37"/>
  <c r="E39"/>
  <c r="E36" s="1"/>
  <c r="E35" s="1"/>
  <c r="E43"/>
  <c r="E45"/>
  <c r="E41" s="1"/>
  <c r="E48"/>
  <c r="E47" s="1"/>
  <c r="E51"/>
  <c r="E50" s="1"/>
  <c r="E55"/>
  <c r="E57"/>
  <c r="E54"/>
  <c r="E60"/>
  <c r="E62"/>
  <c r="E59" s="1"/>
  <c r="E53" s="1"/>
  <c r="E66"/>
  <c r="E68"/>
  <c r="E65" s="1"/>
  <c r="E64" s="1"/>
  <c r="E72"/>
  <c r="E74"/>
  <c r="E71" s="1"/>
  <c r="E70" s="1"/>
  <c r="E78"/>
  <c r="E77" s="1"/>
  <c r="E81"/>
  <c r="E80" s="1"/>
  <c r="E85"/>
  <c r="E87"/>
  <c r="E84" s="1"/>
  <c r="E96"/>
  <c r="E95" s="1"/>
  <c r="E108"/>
  <c r="E107" s="1"/>
  <c r="E99" s="1"/>
  <c r="E98" s="1"/>
  <c r="E112"/>
  <c r="E114"/>
  <c r="E116"/>
  <c r="E111"/>
  <c r="E110" s="1"/>
  <c r="E120"/>
  <c r="E119" s="1"/>
  <c r="E118" s="1"/>
  <c r="E124"/>
  <c r="E123"/>
  <c r="E122" s="1"/>
  <c r="E128"/>
  <c r="E126" s="1"/>
  <c r="E132"/>
  <c r="E131"/>
  <c r="E130" s="1"/>
  <c r="E136"/>
  <c r="E135" s="1"/>
  <c r="E134" s="1"/>
  <c r="E139"/>
  <c r="E143"/>
  <c r="E142" s="1"/>
  <c r="E141" s="1"/>
  <c r="E147"/>
  <c r="E150"/>
  <c r="E149" s="1"/>
  <c r="E153"/>
  <c r="E152" s="1"/>
  <c r="E157"/>
  <c r="E159"/>
  <c r="E156" s="1"/>
  <c r="E162"/>
  <c r="E161" s="1"/>
  <c r="E165"/>
  <c r="E167"/>
  <c r="E164"/>
  <c r="E170"/>
  <c r="E172"/>
  <c r="E169" s="1"/>
  <c r="E176"/>
  <c r="E175"/>
  <c r="E174" s="1"/>
  <c r="E179"/>
  <c r="E178" s="1"/>
  <c r="E183"/>
  <c r="E182" s="1"/>
  <c r="E186"/>
  <c r="E185" s="1"/>
  <c r="E188"/>
  <c r="E190"/>
  <c r="E193"/>
  <c r="E192" s="1"/>
  <c r="E197"/>
  <c r="E196"/>
  <c r="E195" s="1"/>
  <c r="E201"/>
  <c r="E200" s="1"/>
  <c r="E199" s="1"/>
  <c r="E209"/>
  <c r="E208"/>
  <c r="E207" s="1"/>
  <c r="E213"/>
  <c r="E212" s="1"/>
  <c r="E211" s="1"/>
  <c r="E216"/>
  <c r="E215" s="1"/>
  <c r="E218"/>
  <c r="E220"/>
  <c r="E224"/>
  <c r="E223"/>
  <c r="E222" s="1"/>
  <c r="D16"/>
  <c r="D15"/>
  <c r="D14" s="1"/>
  <c r="D20"/>
  <c r="D22"/>
  <c r="D19"/>
  <c r="D25"/>
  <c r="D27"/>
  <c r="D24" s="1"/>
  <c r="D30"/>
  <c r="D29" s="1"/>
  <c r="D33"/>
  <c r="D32" s="1"/>
  <c r="D37"/>
  <c r="D39"/>
  <c r="D36" s="1"/>
  <c r="D35" s="1"/>
  <c r="D43"/>
  <c r="D45"/>
  <c r="D41" s="1"/>
  <c r="D48"/>
  <c r="D47" s="1"/>
  <c r="D51"/>
  <c r="D50" s="1"/>
  <c r="D55"/>
  <c r="D57"/>
  <c r="D54"/>
  <c r="D60"/>
  <c r="D62"/>
  <c r="D59" s="1"/>
  <c r="D53" s="1"/>
  <c r="D66"/>
  <c r="D68"/>
  <c r="D65" s="1"/>
  <c r="D64" s="1"/>
  <c r="D72"/>
  <c r="D74"/>
  <c r="D71" s="1"/>
  <c r="D70" s="1"/>
  <c r="D78"/>
  <c r="D77" s="1"/>
  <c r="D76" s="1"/>
  <c r="D81"/>
  <c r="D80" s="1"/>
  <c r="D85"/>
  <c r="D87"/>
  <c r="D84" s="1"/>
  <c r="D96"/>
  <c r="D95" s="1"/>
  <c r="D108"/>
  <c r="D107" s="1"/>
  <c r="D99" s="1"/>
  <c r="D112"/>
  <c r="D114"/>
  <c r="D116"/>
  <c r="D111"/>
  <c r="D110" s="1"/>
  <c r="D120"/>
  <c r="D119" s="1"/>
  <c r="D118" s="1"/>
  <c r="D124"/>
  <c r="D123"/>
  <c r="D122" s="1"/>
  <c r="D128"/>
  <c r="D126" s="1"/>
  <c r="D132"/>
  <c r="D131"/>
  <c r="D130" s="1"/>
  <c r="D136"/>
  <c r="D135" s="1"/>
  <c r="D134" s="1"/>
  <c r="D139"/>
  <c r="D143"/>
  <c r="D142" s="1"/>
  <c r="D141" s="1"/>
  <c r="D147"/>
  <c r="D150"/>
  <c r="D149" s="1"/>
  <c r="D145" s="1"/>
  <c r="D153"/>
  <c r="D152" s="1"/>
  <c r="D157"/>
  <c r="D159"/>
  <c r="D156" s="1"/>
  <c r="D162"/>
  <c r="D161" s="1"/>
  <c r="D165"/>
  <c r="D167"/>
  <c r="D164"/>
  <c r="D170"/>
  <c r="D172"/>
  <c r="D169" s="1"/>
  <c r="D176"/>
  <c r="D175"/>
  <c r="D174" s="1"/>
  <c r="D179"/>
  <c r="D178" s="1"/>
  <c r="D183"/>
  <c r="D182" s="1"/>
  <c r="D186"/>
  <c r="D185" s="1"/>
  <c r="D188"/>
  <c r="D190"/>
  <c r="D193"/>
  <c r="D192" s="1"/>
  <c r="D197"/>
  <c r="D196"/>
  <c r="D195" s="1"/>
  <c r="D201"/>
  <c r="D200" s="1"/>
  <c r="D199" s="1"/>
  <c r="D209"/>
  <c r="D208"/>
  <c r="D207" s="1"/>
  <c r="D213"/>
  <c r="D212" s="1"/>
  <c r="D216"/>
  <c r="D215" s="1"/>
  <c r="D218"/>
  <c r="D220"/>
  <c r="D224"/>
  <c r="D223"/>
  <c r="D222" s="1"/>
  <c r="E105"/>
  <c r="E101"/>
  <c r="E103"/>
  <c r="F146"/>
  <c r="E146"/>
  <c r="E138"/>
  <c r="F127"/>
  <c r="E127"/>
  <c r="E42"/>
  <c r="D146"/>
  <c r="D138"/>
  <c r="D127"/>
  <c r="D105"/>
  <c r="D103"/>
  <c r="D101"/>
  <c r="D42"/>
  <c r="F41" l="1"/>
  <c r="F42"/>
  <c r="D18"/>
  <c r="E181"/>
  <c r="E155"/>
  <c r="F211"/>
  <c r="F98"/>
  <c r="D211"/>
  <c r="D181"/>
  <c r="D155"/>
  <c r="D98"/>
  <c r="D83"/>
  <c r="D226" s="1"/>
  <c r="E145"/>
  <c r="E76"/>
  <c r="E18"/>
  <c r="F215"/>
  <c r="F181"/>
  <c r="F164"/>
  <c r="F156"/>
  <c r="F155" s="1"/>
  <c r="F145"/>
  <c r="F19"/>
  <c r="F18" s="1"/>
  <c r="F226" s="1"/>
  <c r="E90"/>
  <c r="E89" s="1"/>
  <c r="E83" s="1"/>
  <c r="E226" l="1"/>
</calcChain>
</file>

<file path=xl/sharedStrings.xml><?xml version="1.0" encoding="utf-8"?>
<sst xmlns="http://schemas.openxmlformats.org/spreadsheetml/2006/main" count="560" uniqueCount="202">
  <si>
    <t>810</t>
  </si>
  <si>
    <t>630</t>
  </si>
  <si>
    <t>Центральный аппарат</t>
  </si>
  <si>
    <t>Депутаты представительного органа муниципального образования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</si>
  <si>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</si>
  <si>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</si>
  <si>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Организация и содержание мест захоронения</t>
  </si>
  <si>
    <t>Озеленение</t>
  </si>
  <si>
    <t>Резервные фонды местных администраций</t>
  </si>
  <si>
    <t>Выполнение других обязательств государства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</si>
  <si>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</si>
  <si>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Мероприятия в области жилищного хозяйства</t>
  </si>
  <si>
    <t>Уличное освещение</t>
  </si>
  <si>
    <t>Наименование</t>
  </si>
  <si>
    <t xml:space="preserve">Поддержка коммунального хозяйства </t>
  </si>
  <si>
    <t>800</t>
  </si>
  <si>
    <t xml:space="preserve">Измененные бюджетные ассигнования на 2014 год </t>
  </si>
  <si>
    <t>Мероприятия по благоустройству городского поселения</t>
  </si>
  <si>
    <t xml:space="preserve">Иные бюджетные ассигнования </t>
  </si>
  <si>
    <t>Предоставление субсидий бюджетным, автономным учреждениям и иным некоммерческим организациям</t>
  </si>
  <si>
    <t>600</t>
  </si>
  <si>
    <t>610</t>
  </si>
  <si>
    <t>Субсидии бюджетным учреждениям</t>
  </si>
  <si>
    <t>Социальное обеспечение и иные выплаты населению</t>
  </si>
  <si>
    <t>Публичные нормативные социальные выплаты гражданам</t>
  </si>
  <si>
    <t>120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</si>
  <si>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</si>
  <si>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</si>
  <si>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</si>
  <si>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240</t>
  </si>
  <si>
    <t>200</t>
  </si>
  <si>
    <t>Иные закупки товаров, работ и услуг для обеспечения
государственных (муниципальных) нужд</t>
  </si>
  <si>
    <t>Закупка товаров, работ и услуг для государственных
(муниципальных) нужд</t>
  </si>
  <si>
    <t>81 0 0000</t>
  </si>
  <si>
    <t>81 0 0040</t>
  </si>
  <si>
    <t>81 0 0042</t>
  </si>
  <si>
    <t>74 0 0000</t>
  </si>
  <si>
    <t>74 0 0040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</si>
  <si>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</si>
  <si>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</si>
  <si>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870</t>
  </si>
  <si>
    <t>Иные бюджетные ассигнования</t>
  </si>
  <si>
    <t>Уплата налогов, сборов и иных платежей</t>
  </si>
  <si>
    <t>850</t>
  </si>
  <si>
    <t>Резервные средства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</si>
  <si>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</si>
  <si>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дополнительных средств местного бюджета</t>
  </si>
  <si>
    <t>Обслуживание государственного (муниципального) долга</t>
  </si>
  <si>
    <t>700</t>
  </si>
  <si>
    <t>730</t>
  </si>
  <si>
    <t>Обслуживание муниципального долга</t>
  </si>
  <si>
    <t>Субсидии юридическим лицам (кроме некоммерческих организаций), индивидуальным предпринимателям, физическим лицам</t>
  </si>
  <si>
    <t>Всего</t>
  </si>
  <si>
    <t>Субсидии некоммерческим организациям (за исключением государственных (муниципальных) учреждений</t>
  </si>
  <si>
    <t>Иные выплаты населению</t>
  </si>
  <si>
    <t>13 0 0000</t>
  </si>
  <si>
    <t>74 0 0045</t>
  </si>
  <si>
    <t>Муниципальная программа «Поддержка территориального общественного самоуправления  в муниципальном образовании городское поселение «Город Малоярославец» на 2014-2016 годы»</t>
  </si>
  <si>
    <t xml:space="preserve">Муниципальная программа «Управление муниципальным имуществом муниципального образования городское поселение «Город Малоярославец» на 2014-2020 годы» </t>
  </si>
  <si>
    <t xml:space="preserve">Муниципальная программа «Безопасный город» муниципального образования городское поселение «Город Малоярославец» на 2014-2017 годы» </t>
  </si>
  <si>
    <t>Муниципальная программа «Энергосбережение и повышение энергоэффективности в муниципальном образовании городское поселение «Город Малоярославец» на 2014-2020 годы»</t>
  </si>
  <si>
    <t>Муниципальная программа «Чистая вода  в муниципальном образовании городское поселение  «Город Малоярославец» на 2014-2020 годы»</t>
  </si>
  <si>
    <t>Муниципальная программа «Благоустройство территории муниципального образования городское поселение «Город Малоярославец» на 2014-2020 годы»</t>
  </si>
  <si>
    <t>Муниципальная программа «Развитие культуры в муниципальном образовании городское поселение «Город Малоярославец» на 2014-2020 годы»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</si>
  <si>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
государственными внебюджетными фондами</t>
  </si>
  <si>
    <t>Расходы на выплаты персоналу казенных учреждений</t>
  </si>
  <si>
    <t>110</t>
  </si>
  <si>
    <t>11 0 0000</t>
  </si>
  <si>
    <t>11 1 0000</t>
  </si>
  <si>
    <t>11 1 0059</t>
  </si>
  <si>
    <t>Расходы на обеспечение деятельности (оказание услуг) муниципальных казенных учреждений</t>
  </si>
  <si>
    <t>11 2 0000</t>
  </si>
  <si>
    <t>11 2 0059</t>
  </si>
  <si>
    <t>11 3 0000</t>
  </si>
  <si>
    <t>11 4 0000</t>
  </si>
  <si>
    <t>11 5 0000</t>
  </si>
  <si>
    <t>76 0 0000</t>
  </si>
  <si>
    <t>04 0 0000</t>
  </si>
  <si>
    <t>02 0 0000</t>
  </si>
  <si>
    <t>03 0 0000</t>
  </si>
  <si>
    <t xml:space="preserve">Муниципальная программа «Развитие дорожного хозяйства в муниципальном образовании городское поселение «Город Малоярославец» на 2014-2020 годы»   </t>
  </si>
  <si>
    <t>05 0 0000</t>
  </si>
  <si>
    <t>06 0 0000</t>
  </si>
  <si>
    <t>07 0 0000</t>
  </si>
  <si>
    <t>08 0 0000</t>
  </si>
  <si>
    <t>75 0 0000</t>
  </si>
  <si>
    <t>77 0 0000</t>
  </si>
  <si>
    <t>09 0 0000</t>
  </si>
  <si>
    <t>10 0 0000</t>
  </si>
  <si>
    <t>10 0 0065</t>
  </si>
  <si>
    <t>89 0 0000</t>
  </si>
  <si>
    <t>12 0 0000</t>
  </si>
  <si>
    <t>Муниципальная программа «Развитие градостроительной деятельности муниципального образования городское поселение «Город Малоярославец» на 2014-2016 годы»</t>
  </si>
  <si>
    <t>14 0 0000</t>
  </si>
  <si>
    <t>15 0 0000</t>
  </si>
  <si>
    <t xml:space="preserve">Муниципальная программа «Развитие туризма   в  муниципальном образовании городское поселение «Город Малоярославец» на 2014-2020 годы»     </t>
  </si>
  <si>
    <t>16 0 0000</t>
  </si>
  <si>
    <t>17 0 0000</t>
  </si>
  <si>
    <t>Муниципальная программа «Капитальный ремонт многоквартирных домов на территории муниципального образования городское поселение «Город Малоярославец» на 2014-2020 годы»</t>
  </si>
  <si>
    <t xml:space="preserve">Расходы на обеспечение деятельности (оказание услуг) муниципальных бюджетных учреждений </t>
  </si>
  <si>
    <t>11 1 0060</t>
  </si>
  <si>
    <t>11 3 0060</t>
  </si>
  <si>
    <t>15 0 0059</t>
  </si>
  <si>
    <t>15 0 0060</t>
  </si>
  <si>
    <t>11 4 0060</t>
  </si>
  <si>
    <t>13 0 0060</t>
  </si>
  <si>
    <t>Целевая
статья</t>
  </si>
  <si>
    <t>Группы и
подгруппы
видов
расходов</t>
  </si>
  <si>
    <t>(рублей)</t>
  </si>
  <si>
    <t>02 0 0046</t>
  </si>
  <si>
    <t>03 0 0048</t>
  </si>
  <si>
    <t>Проведение мероприятий в сфере туризма</t>
  </si>
  <si>
    <t>Поддержка жилищного хозяйства</t>
  </si>
  <si>
    <t>03 0 0049</t>
  </si>
  <si>
    <t>Компенсация возмещения затрат за льготный проезд отдельных категорий граждан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</si>
  <si>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</si>
  <si>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03 0 0050</t>
  </si>
  <si>
    <t>74 0 0043</t>
  </si>
  <si>
    <t>Мероприятия в области средств массовой информации</t>
  </si>
  <si>
    <t>03 0 0047</t>
  </si>
  <si>
    <t>04 0 0051</t>
  </si>
  <si>
    <t>05 0 0052</t>
  </si>
  <si>
    <t>06 0 0053</t>
  </si>
  <si>
    <t>06 0 0054</t>
  </si>
  <si>
    <t>07 0 0055</t>
  </si>
  <si>
    <t>08 0 0056</t>
  </si>
  <si>
    <t>09 0 0058</t>
  </si>
  <si>
    <t>10 0 0044</t>
  </si>
  <si>
    <t>Проведение мероприятий в сфере культуры</t>
  </si>
  <si>
    <t>11 5 0061</t>
  </si>
  <si>
    <t>12 0 0058</t>
  </si>
  <si>
    <t xml:space="preserve">Муниципальная программа «Развитие физической культуры и спорта в муниципальном образовании городское поселение «Город Малоярославец» на 2014-2020 годы»     </t>
  </si>
  <si>
    <t>13 0 0062</t>
  </si>
  <si>
    <t>15 0 0063</t>
  </si>
  <si>
    <t>16 0 0066</t>
  </si>
  <si>
    <t>16 0 0067</t>
  </si>
  <si>
    <t>16 0 0068</t>
  </si>
  <si>
    <t>16 0 0069</t>
  </si>
  <si>
    <t>Муниципальная программа «Поддержка казачьих обществ в муниципальном образовании городское поселение «Город Малоярославец" на 2014-2020 годы»</t>
  </si>
  <si>
    <t>Реализация мероприятий в рамках муниципальной программы «Поддержка казачьих обществ в муниципальном образовании городское поселение «Город Малоярославец"</t>
  </si>
  <si>
    <t>17 0 0070</t>
  </si>
  <si>
    <t>89 0 0071</t>
  </si>
  <si>
    <t>77 0 0055</t>
  </si>
  <si>
    <t xml:space="preserve">Социальная поддержка </t>
  </si>
  <si>
    <t>14 0 0072</t>
  </si>
  <si>
    <t>75 0 0073</t>
  </si>
  <si>
    <t>Реализация мероприятий в рамках муниципальной программы «Развитие градостроительной деятельности муниципального образования городское поселение «Город Малоярославец»</t>
  </si>
  <si>
    <t xml:space="preserve">Резервные фонды </t>
  </si>
  <si>
    <t>Реализация мероприятий в рамках муниципальной программы «Управление муниципальным имуществом муниципального образования городское поселение «Город Малоярославец»</t>
  </si>
  <si>
    <t>76 0 0074</t>
  </si>
  <si>
    <t>Реализация мероприятий в рамках муниципальной программы «Развитие дорожного хозяйства в муниципальном образовании городское поселение «Город Малоярославец»</t>
  </si>
  <si>
    <t>Оказание поддержки физкультурно-спортивным организациям</t>
  </si>
  <si>
    <t>Оказание поддержки в сфере средств массовой
информации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</si>
  <si>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2014 год </t>
  </si>
  <si>
    <t>Муниципальная программа  «Социальная поддержка граждан муниципального образования городское поселение «Город Малоярославец» на 2014-2016 годы»</t>
  </si>
  <si>
    <t>Муниципальная адресная программа «Переселение граждан из аварийного жилищного фонда в муниципальном образовании городское поселение «Город Малоярославец» Калужской области на 2013-2017 годы»</t>
  </si>
  <si>
    <t>Процентные платежи по муниципальному долгу муниципального образования городское поселение «Город Малоярославец»</t>
  </si>
  <si>
    <t>Муниципальная программа «Повышение эффективности бюджетных расходов муниципального образования городское поселение «Город Малоярославец» на 2014-2016 годы»</t>
  </si>
  <si>
    <t>Подпрограмма "Библиотечное обслуживание в муниципальном образовании городское поселение "Город Малоярославец"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</si>
  <si>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</si>
  <si>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</si>
  <si>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</si>
  <si>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 xml:space="preserve">Реализация мероприятий в рамках муниципальной программы «Безопасный город» муниципального образования городское поселение «Город Малоярославец» </t>
  </si>
  <si>
    <t>Обеспечение деятельности Администрации муниципального образования городское поселение «Город Малоярославец»</t>
  </si>
  <si>
    <t>Обеспечение деятельности Городской Думы муниципального образования городское поселение «Город Малоярославец»</t>
  </si>
  <si>
    <t>Подпрограмма "Развитие музеев в муниципальном образовании городское поселение «Город Малоярославец»</t>
  </si>
  <si>
    <t>Предоставление муниципальных гарантий муниципального образования городское поселение «Город Малоярославец»</t>
  </si>
  <si>
    <t>Реализация мероприятий в рамках муниципальной программы «Поддержка территориального общественного самоуправления  в муниципальном образовании городское поселение «Город Малоярославец»</t>
  </si>
  <si>
    <t>500</t>
  </si>
  <si>
    <t>540</t>
  </si>
  <si>
    <t>Межбюджетные трансферты</t>
  </si>
  <si>
    <t>Иные межбюджетные трансферты</t>
  </si>
  <si>
    <t>400</t>
  </si>
  <si>
    <t>410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</si>
  <si>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Фонда содействия реформированию жилищно-коммунального хозяйства</t>
  </si>
  <si>
    <t>05 2 9503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</si>
  <si>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</si>
  <si>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>05 2 9603</t>
  </si>
  <si>
    <t>Капитальные вложения в объекты недвижимого имущества государственной (муниципальной) собственности</t>
  </si>
  <si>
    <t>Бюджетные инвестиции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</si>
  <si>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</si>
  <si>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</si>
  <si>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</si>
  <si>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</si>
  <si>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"Город Малоярославец" на 2014 год и  </t>
  </si>
  <si>
    <t xml:space="preserve">  на плановый период 2015 и 2016 годов"</t>
  </si>
  <si>
    <t>Глава муниципального образования                                                       О.В.Цируль</t>
  </si>
  <si>
    <t>Отклонение                (+ -)</t>
  </si>
  <si>
    <t>Измененные бюджетные ассигнования на 2014 год решением Городской Думы № 357 от 19.12.2013</t>
  </si>
  <si>
    <t>840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</si>
  <si>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</si>
  <si>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Приложение № 2</t>
  </si>
  <si>
    <t>10 0 0058</t>
  </si>
  <si>
    <t>51 0 0053</t>
  </si>
  <si>
    <t>Стимулирование руководителей исполнительно-распорядительных органов муниципальных образований области</t>
  </si>
  <si>
    <t>Исполнение судебных актов</t>
  </si>
  <si>
    <t>830</t>
  </si>
  <si>
    <t>09 0 0075</t>
  </si>
  <si>
    <t>Строительство котельной микрорайона Маклино в МО ГП "Город Малоярославец"</t>
  </si>
  <si>
    <t>10 0 0076</t>
  </si>
  <si>
    <t>Субсидия на поставку оборудования для организации цифрового кинопоказа</t>
  </si>
  <si>
    <t xml:space="preserve"> № 379 от 20 февраля 2014 года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</si>
</sst>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 applyAlignment="1"/>
    <xf numFmtId="4" fontId="5" fillId="0" borderId="1" xfId="0" applyNumberFormat="1" applyFont="1" applyFill="1" applyBorder="1" applyAlignment="1">
      <alignment shrinkToFit="1"/>
    </xf>
    <xf numFmtId="4" fontId="4" fillId="0" borderId="1" xfId="0" applyNumberFormat="1" applyFont="1" applyFill="1" applyBorder="1" applyAlignment="1">
      <alignment shrinkToFit="1"/>
    </xf>
    <xf numFmtId="49" fontId="5" fillId="0" borderId="1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" fontId="4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 shrinkToFit="1"/>
    </xf>
    <xf numFmtId="4" fontId="4" fillId="0" borderId="1" xfId="0" applyNumberFormat="1" applyFont="1" applyFill="1" applyBorder="1" applyAlignment="1">
      <alignment horizontal="right" shrinkToFit="1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4" fontId="6" fillId="0" borderId="1" xfId="0" applyNumberFormat="1" applyFont="1" applyFill="1" applyBorder="1" applyAlignment="1"/>
    <xf numFmtId="4" fontId="7" fillId="0" borderId="1" xfId="0" applyNumberFormat="1" applyFont="1" applyFill="1" applyBorder="1" applyAlignment="1"/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5"/>
  <sheetViews>
    <sheetView tabSelected="1" zoomScale="120" workbookViewId="0">
      <selection activeCell="D13" sqref="D13"/>
    </sheetView>
  </sheetViews>
  <sheetFormatPr defaultRowHeight="12.75"/>
  <cols>
    <col min="1" max="1" width="59.42578125" customWidth="1"/>
    <col min="2" max="2" width="9.28515625" customWidth="1"/>
    <col min="3" max="3" width="8.85546875" customWidth="1"/>
    <col min="4" max="4" width="11.7109375" customWidth="1"/>
    <col min="5" max="5" width="11.85546875" customWidth="1"/>
    <col min="6" max="6" width="11.28515625" customWidth="1"/>
  </cols>
  <sheetData>
    <row r="1" spans="1:6">
      <c r="F1" s="38" t="s">
        <v>191</v>
      </c>
    </row>
    <row r="2" spans="1:6">
      <c r="F2" s="38" t="s">
        <v>180</v>
      </c>
    </row>
    <row r="3" spans="1:6">
      <c r="F3" s="38" t="s">
        <v>181</v>
      </c>
    </row>
    <row r="4" spans="1:6">
      <c r="F4" s="38" t="s">
        <v>182</v>
      </c>
    </row>
    <row r="5" spans="1:6">
      <c r="F5" s="38" t="s">
        <v>183</v>
      </c>
    </row>
    <row r="6" spans="1:6">
      <c r="F6" s="38" t="s">
        <v>184</v>
      </c>
    </row>
    <row r="7" spans="1:6">
      <c r="F7" s="38" t="s">
        <v>185</v>
      </c>
    </row>
    <row r="8" spans="1:6" ht="15" customHeight="1">
      <c r="F8" s="39" t="s">
        <v>201</v>
      </c>
    </row>
    <row r="10" spans="1:6">
      <c r="A10" s="1"/>
      <c r="B10" s="1"/>
      <c r="C10" s="1"/>
      <c r="D10" s="1"/>
      <c r="F10" s="40" t="s">
        <v>186</v>
      </c>
    </row>
    <row r="11" spans="1:6" ht="75.75" customHeight="1">
      <c r="A11" s="43" t="s">
        <v>153</v>
      </c>
      <c r="B11" s="43"/>
      <c r="C11" s="43"/>
      <c r="D11" s="43"/>
      <c r="E11" s="43"/>
      <c r="F11" s="43"/>
    </row>
    <row r="12" spans="1:6" ht="11.25" customHeight="1">
      <c r="A12" s="6"/>
      <c r="B12" s="6"/>
      <c r="C12" s="6"/>
      <c r="D12" s="6"/>
      <c r="F12" s="6" t="s">
        <v>108</v>
      </c>
    </row>
    <row r="13" spans="1:6" ht="107.25" customHeight="1">
      <c r="A13" s="2" t="s">
        <v>13</v>
      </c>
      <c r="B13" s="2" t="s">
        <v>106</v>
      </c>
      <c r="C13" s="2" t="s">
        <v>107</v>
      </c>
      <c r="D13" s="36" t="s">
        <v>188</v>
      </c>
      <c r="E13" s="16" t="s">
        <v>187</v>
      </c>
      <c r="F13" s="36" t="s">
        <v>16</v>
      </c>
    </row>
    <row r="14" spans="1:6" ht="36">
      <c r="A14" s="15" t="s">
        <v>59</v>
      </c>
      <c r="B14" s="13" t="s">
        <v>78</v>
      </c>
      <c r="C14" s="13"/>
      <c r="D14" s="18">
        <f>D15</f>
        <v>200000</v>
      </c>
      <c r="E14" s="18">
        <f t="shared" ref="E14:F16" si="0">E15</f>
        <v>0</v>
      </c>
      <c r="F14" s="18">
        <f t="shared" si="0"/>
        <v>200000</v>
      </c>
    </row>
    <row r="15" spans="1:6" ht="36">
      <c r="A15" s="17" t="s">
        <v>162</v>
      </c>
      <c r="B15" s="13" t="s">
        <v>109</v>
      </c>
      <c r="C15" s="13"/>
      <c r="D15" s="18">
        <f>D16</f>
        <v>200000</v>
      </c>
      <c r="E15" s="18">
        <f t="shared" si="0"/>
        <v>0</v>
      </c>
      <c r="F15" s="18">
        <f t="shared" si="0"/>
        <v>200000</v>
      </c>
    </row>
    <row r="16" spans="1:6" ht="24">
      <c r="A16" s="15" t="s">
        <v>38</v>
      </c>
      <c r="B16" s="13" t="s">
        <v>109</v>
      </c>
      <c r="C16" s="13">
        <v>200</v>
      </c>
      <c r="D16" s="18">
        <f>D17</f>
        <v>200000</v>
      </c>
      <c r="E16" s="18">
        <f t="shared" si="0"/>
        <v>0</v>
      </c>
      <c r="F16" s="18">
        <f t="shared" si="0"/>
        <v>200000</v>
      </c>
    </row>
    <row r="17" spans="1:6" ht="24">
      <c r="A17" s="19" t="s">
        <v>39</v>
      </c>
      <c r="B17" s="13" t="s">
        <v>109</v>
      </c>
      <c r="C17" s="20">
        <v>240</v>
      </c>
      <c r="D17" s="21">
        <v>200000</v>
      </c>
      <c r="E17" s="21"/>
      <c r="F17" s="21">
        <f>D17+E17</f>
        <v>200000</v>
      </c>
    </row>
    <row r="18" spans="1:6" ht="36">
      <c r="A18" s="15" t="s">
        <v>154</v>
      </c>
      <c r="B18" s="13" t="s">
        <v>79</v>
      </c>
      <c r="C18" s="13"/>
      <c r="D18" s="18">
        <f>D19+D24+D29+D32</f>
        <v>3475000</v>
      </c>
      <c r="E18" s="18">
        <f>E19+E24+E29+E32</f>
        <v>0</v>
      </c>
      <c r="F18" s="18">
        <f>F19+F24+F29+F32</f>
        <v>3475000</v>
      </c>
    </row>
    <row r="19" spans="1:6">
      <c r="A19" s="15" t="s">
        <v>143</v>
      </c>
      <c r="B19" s="13" t="s">
        <v>119</v>
      </c>
      <c r="C19" s="13"/>
      <c r="D19" s="18">
        <f>D20+D22</f>
        <v>575000</v>
      </c>
      <c r="E19" s="18">
        <f>E20+E22</f>
        <v>0</v>
      </c>
      <c r="F19" s="18">
        <f>F20+F22</f>
        <v>575000</v>
      </c>
    </row>
    <row r="20" spans="1:6">
      <c r="A20" s="15" t="s">
        <v>23</v>
      </c>
      <c r="B20" s="13" t="s">
        <v>119</v>
      </c>
      <c r="C20" s="13">
        <v>300</v>
      </c>
      <c r="D20" s="18">
        <f>D21</f>
        <v>525000</v>
      </c>
      <c r="E20" s="18">
        <f>E21</f>
        <v>0</v>
      </c>
      <c r="F20" s="18">
        <f>F21</f>
        <v>525000</v>
      </c>
    </row>
    <row r="21" spans="1:6">
      <c r="A21" s="19" t="s">
        <v>24</v>
      </c>
      <c r="B21" s="20" t="s">
        <v>119</v>
      </c>
      <c r="C21" s="20">
        <v>310</v>
      </c>
      <c r="D21" s="21">
        <f>450000+75000</f>
        <v>525000</v>
      </c>
      <c r="E21" s="21"/>
      <c r="F21" s="21">
        <f>D21+E21</f>
        <v>525000</v>
      </c>
    </row>
    <row r="22" spans="1:6" ht="24">
      <c r="A22" s="15" t="s">
        <v>19</v>
      </c>
      <c r="B22" s="13" t="s">
        <v>119</v>
      </c>
      <c r="C22" s="14" t="s">
        <v>20</v>
      </c>
      <c r="D22" s="18">
        <f>D23</f>
        <v>50000</v>
      </c>
      <c r="E22" s="18">
        <f>E23</f>
        <v>0</v>
      </c>
      <c r="F22" s="18">
        <f>F23</f>
        <v>50000</v>
      </c>
    </row>
    <row r="23" spans="1:6" ht="24">
      <c r="A23" s="19" t="s">
        <v>53</v>
      </c>
      <c r="B23" s="20" t="s">
        <v>119</v>
      </c>
      <c r="C23" s="12" t="s">
        <v>1</v>
      </c>
      <c r="D23" s="21">
        <f>375000-250000-75000</f>
        <v>50000</v>
      </c>
      <c r="E23" s="21"/>
      <c r="F23" s="21">
        <f>D23+E23</f>
        <v>50000</v>
      </c>
    </row>
    <row r="24" spans="1:6" ht="24">
      <c r="A24" s="15" t="s">
        <v>114</v>
      </c>
      <c r="B24" s="13" t="s">
        <v>110</v>
      </c>
      <c r="C24" s="20"/>
      <c r="D24" s="18">
        <f>D25+D27</f>
        <v>400000</v>
      </c>
      <c r="E24" s="18">
        <f>E25+E27</f>
        <v>0</v>
      </c>
      <c r="F24" s="18">
        <f>F25+F27</f>
        <v>400000</v>
      </c>
    </row>
    <row r="25" spans="1:6">
      <c r="A25" s="15" t="s">
        <v>23</v>
      </c>
      <c r="B25" s="13" t="s">
        <v>110</v>
      </c>
      <c r="C25" s="13">
        <v>300</v>
      </c>
      <c r="D25" s="18">
        <f>D26</f>
        <v>400000</v>
      </c>
      <c r="E25" s="18">
        <f>E26</f>
        <v>-100000</v>
      </c>
      <c r="F25" s="18">
        <f>F26</f>
        <v>300000</v>
      </c>
    </row>
    <row r="26" spans="1:6">
      <c r="A26" s="19" t="s">
        <v>54</v>
      </c>
      <c r="B26" s="20" t="s">
        <v>110</v>
      </c>
      <c r="C26" s="20">
        <v>360</v>
      </c>
      <c r="D26" s="21">
        <v>400000</v>
      </c>
      <c r="E26" s="21">
        <v>-100000</v>
      </c>
      <c r="F26" s="21">
        <f>D26+E26</f>
        <v>300000</v>
      </c>
    </row>
    <row r="27" spans="1:6">
      <c r="A27" s="17" t="s">
        <v>170</v>
      </c>
      <c r="B27" s="14" t="s">
        <v>110</v>
      </c>
      <c r="C27" s="14" t="s">
        <v>168</v>
      </c>
      <c r="D27" s="27">
        <f>D28</f>
        <v>0</v>
      </c>
      <c r="E27" s="27">
        <f>E28</f>
        <v>100000</v>
      </c>
      <c r="F27" s="27">
        <f>F28</f>
        <v>100000</v>
      </c>
    </row>
    <row r="28" spans="1:6">
      <c r="A28" s="32" t="s">
        <v>171</v>
      </c>
      <c r="B28" s="12" t="s">
        <v>110</v>
      </c>
      <c r="C28" s="12" t="s">
        <v>169</v>
      </c>
      <c r="D28" s="30"/>
      <c r="E28" s="8">
        <v>100000</v>
      </c>
      <c r="F28" s="8">
        <f>D28+E28</f>
        <v>100000</v>
      </c>
    </row>
    <row r="29" spans="1:6" ht="48">
      <c r="A29" s="15" t="s">
        <v>115</v>
      </c>
      <c r="B29" s="13" t="s">
        <v>113</v>
      </c>
      <c r="C29" s="13"/>
      <c r="D29" s="18">
        <f t="shared" ref="D29:F30" si="1">D30</f>
        <v>1000000</v>
      </c>
      <c r="E29" s="18">
        <f t="shared" si="1"/>
        <v>0</v>
      </c>
      <c r="F29" s="18">
        <f t="shared" si="1"/>
        <v>1000000</v>
      </c>
    </row>
    <row r="30" spans="1:6">
      <c r="A30" s="15" t="s">
        <v>23</v>
      </c>
      <c r="B30" s="13" t="s">
        <v>113</v>
      </c>
      <c r="C30" s="13">
        <v>300</v>
      </c>
      <c r="D30" s="18">
        <f t="shared" si="1"/>
        <v>1000000</v>
      </c>
      <c r="E30" s="18">
        <f t="shared" si="1"/>
        <v>0</v>
      </c>
      <c r="F30" s="18">
        <f t="shared" si="1"/>
        <v>1000000</v>
      </c>
    </row>
    <row r="31" spans="1:6">
      <c r="A31" s="19" t="s">
        <v>54</v>
      </c>
      <c r="B31" s="20" t="s">
        <v>113</v>
      </c>
      <c r="C31" s="20">
        <v>360</v>
      </c>
      <c r="D31" s="21">
        <v>1000000</v>
      </c>
      <c r="E31" s="21"/>
      <c r="F31" s="21">
        <f>D31+E31</f>
        <v>1000000</v>
      </c>
    </row>
    <row r="32" spans="1:6" ht="36">
      <c r="A32" s="15" t="s">
        <v>10</v>
      </c>
      <c r="B32" s="13" t="s">
        <v>116</v>
      </c>
      <c r="C32" s="12"/>
      <c r="D32" s="18">
        <f t="shared" ref="D32:F33" si="2">D33</f>
        <v>1500000</v>
      </c>
      <c r="E32" s="18">
        <f t="shared" si="2"/>
        <v>0</v>
      </c>
      <c r="F32" s="18">
        <f t="shared" si="2"/>
        <v>1500000</v>
      </c>
    </row>
    <row r="33" spans="1:6">
      <c r="A33" s="15" t="s">
        <v>18</v>
      </c>
      <c r="B33" s="13" t="s">
        <v>116</v>
      </c>
      <c r="C33" s="14" t="s">
        <v>15</v>
      </c>
      <c r="D33" s="18">
        <f t="shared" si="2"/>
        <v>1500000</v>
      </c>
      <c r="E33" s="18">
        <f t="shared" si="2"/>
        <v>0</v>
      </c>
      <c r="F33" s="18">
        <f t="shared" si="2"/>
        <v>1500000</v>
      </c>
    </row>
    <row r="34" spans="1:6" ht="24">
      <c r="A34" s="19" t="s">
        <v>51</v>
      </c>
      <c r="B34" s="20" t="s">
        <v>116</v>
      </c>
      <c r="C34" s="12" t="s">
        <v>0</v>
      </c>
      <c r="D34" s="21">
        <v>1500000</v>
      </c>
      <c r="E34" s="21"/>
      <c r="F34" s="21">
        <f>D34+E34</f>
        <v>1500000</v>
      </c>
    </row>
    <row r="35" spans="1:6" ht="36">
      <c r="A35" s="15" t="s">
        <v>57</v>
      </c>
      <c r="B35" s="13" t="s">
        <v>77</v>
      </c>
      <c r="C35" s="13"/>
      <c r="D35" s="18">
        <f>D36</f>
        <v>396000</v>
      </c>
      <c r="E35" s="18">
        <f t="shared" ref="E35:F37" si="3">E36</f>
        <v>0</v>
      </c>
      <c r="F35" s="18">
        <f t="shared" si="3"/>
        <v>396000</v>
      </c>
    </row>
    <row r="36" spans="1:6" ht="48">
      <c r="A36" s="17" t="s">
        <v>167</v>
      </c>
      <c r="B36" s="13" t="s">
        <v>120</v>
      </c>
      <c r="C36" s="13"/>
      <c r="D36" s="18">
        <f>D37+D39</f>
        <v>396000</v>
      </c>
      <c r="E36" s="18">
        <f>E37+E39</f>
        <v>0</v>
      </c>
      <c r="F36" s="18">
        <f>F37+F39</f>
        <v>396000</v>
      </c>
    </row>
    <row r="37" spans="1:6" ht="24">
      <c r="A37" s="15" t="s">
        <v>38</v>
      </c>
      <c r="B37" s="13" t="s">
        <v>120</v>
      </c>
      <c r="C37" s="13">
        <v>200</v>
      </c>
      <c r="D37" s="18">
        <f>D38</f>
        <v>396000</v>
      </c>
      <c r="E37" s="18">
        <f t="shared" si="3"/>
        <v>-330000</v>
      </c>
      <c r="F37" s="18">
        <f t="shared" si="3"/>
        <v>66000</v>
      </c>
    </row>
    <row r="38" spans="1:6" ht="24">
      <c r="A38" s="19" t="s">
        <v>39</v>
      </c>
      <c r="B38" s="20" t="s">
        <v>120</v>
      </c>
      <c r="C38" s="20">
        <v>240</v>
      </c>
      <c r="D38" s="21">
        <v>396000</v>
      </c>
      <c r="E38" s="21">
        <v>-330000</v>
      </c>
      <c r="F38" s="21">
        <f>D38+E38</f>
        <v>66000</v>
      </c>
    </row>
    <row r="39" spans="1:6" ht="24">
      <c r="A39" s="17" t="s">
        <v>19</v>
      </c>
      <c r="B39" s="14" t="s">
        <v>120</v>
      </c>
      <c r="C39" s="14" t="s">
        <v>20</v>
      </c>
      <c r="D39" s="18">
        <f>D40</f>
        <v>0</v>
      </c>
      <c r="E39" s="18">
        <f>E40</f>
        <v>330000</v>
      </c>
      <c r="F39" s="18">
        <f>F40</f>
        <v>330000</v>
      </c>
    </row>
    <row r="40" spans="1:6" ht="24">
      <c r="A40" s="32" t="s">
        <v>53</v>
      </c>
      <c r="B40" s="12" t="s">
        <v>120</v>
      </c>
      <c r="C40" s="12" t="s">
        <v>1</v>
      </c>
      <c r="D40" s="21"/>
      <c r="E40" s="21">
        <v>330000</v>
      </c>
      <c r="F40" s="21">
        <f>D40+E40</f>
        <v>330000</v>
      </c>
    </row>
    <row r="41" spans="1:6" ht="36">
      <c r="A41" s="15" t="s">
        <v>80</v>
      </c>
      <c r="B41" s="13" t="s">
        <v>81</v>
      </c>
      <c r="C41" s="13"/>
      <c r="D41" s="18">
        <f>D43+D45</f>
        <v>17195976</v>
      </c>
      <c r="E41" s="18">
        <f>E43+E45</f>
        <v>0</v>
      </c>
      <c r="F41" s="18">
        <f>F43+F45</f>
        <v>17195976</v>
      </c>
    </row>
    <row r="42" spans="1:6" ht="36">
      <c r="A42" s="15" t="s">
        <v>150</v>
      </c>
      <c r="B42" s="13" t="s">
        <v>121</v>
      </c>
      <c r="C42" s="13"/>
      <c r="D42" s="18">
        <f>D43+D45</f>
        <v>17195976</v>
      </c>
      <c r="E42" s="18">
        <f>E43+E45</f>
        <v>0</v>
      </c>
      <c r="F42" s="18">
        <f>F43+F45</f>
        <v>17195976</v>
      </c>
    </row>
    <row r="43" spans="1:6" ht="24">
      <c r="A43" s="15" t="s">
        <v>38</v>
      </c>
      <c r="B43" s="13" t="s">
        <v>121</v>
      </c>
      <c r="C43" s="14" t="s">
        <v>30</v>
      </c>
      <c r="D43" s="18">
        <f>D44</f>
        <v>13857976</v>
      </c>
      <c r="E43" s="18">
        <f>E44</f>
        <v>0</v>
      </c>
      <c r="F43" s="18">
        <f>F44</f>
        <v>13857976</v>
      </c>
    </row>
    <row r="44" spans="1:6" ht="24">
      <c r="A44" s="19" t="s">
        <v>39</v>
      </c>
      <c r="B44" s="20" t="s">
        <v>121</v>
      </c>
      <c r="C44" s="12" t="s">
        <v>29</v>
      </c>
      <c r="D44" s="21">
        <f>13607976+250000</f>
        <v>13857976</v>
      </c>
      <c r="E44" s="21"/>
      <c r="F44" s="21">
        <f>D44+E44</f>
        <v>13857976</v>
      </c>
    </row>
    <row r="45" spans="1:6">
      <c r="A45" s="15" t="s">
        <v>18</v>
      </c>
      <c r="B45" s="13" t="s">
        <v>121</v>
      </c>
      <c r="C45" s="14" t="s">
        <v>15</v>
      </c>
      <c r="D45" s="18">
        <f>D46</f>
        <v>3338000</v>
      </c>
      <c r="E45" s="18">
        <f>E46</f>
        <v>0</v>
      </c>
      <c r="F45" s="18">
        <f>F46</f>
        <v>3338000</v>
      </c>
    </row>
    <row r="46" spans="1:6" ht="24">
      <c r="A46" s="19" t="s">
        <v>51</v>
      </c>
      <c r="B46" s="20" t="s">
        <v>121</v>
      </c>
      <c r="C46" s="12" t="s">
        <v>0</v>
      </c>
      <c r="D46" s="21">
        <v>3338000</v>
      </c>
      <c r="E46" s="21"/>
      <c r="F46" s="21">
        <f>D46+E46</f>
        <v>3338000</v>
      </c>
    </row>
    <row r="47" spans="1:6" ht="48">
      <c r="A47" s="17" t="s">
        <v>174</v>
      </c>
      <c r="B47" s="14" t="s">
        <v>175</v>
      </c>
      <c r="C47" s="14"/>
      <c r="D47" s="18">
        <f t="shared" ref="D47:F48" si="4">D48</f>
        <v>0</v>
      </c>
      <c r="E47" s="27">
        <f t="shared" si="4"/>
        <v>55790479.359999999</v>
      </c>
      <c r="F47" s="27">
        <f t="shared" si="4"/>
        <v>55790479.359999999</v>
      </c>
    </row>
    <row r="48" spans="1:6" ht="24">
      <c r="A48" s="17" t="s">
        <v>178</v>
      </c>
      <c r="B48" s="14" t="s">
        <v>175</v>
      </c>
      <c r="C48" s="14" t="s">
        <v>172</v>
      </c>
      <c r="D48" s="18">
        <f t="shared" si="4"/>
        <v>0</v>
      </c>
      <c r="E48" s="27">
        <f t="shared" si="4"/>
        <v>55790479.359999999</v>
      </c>
      <c r="F48" s="27">
        <f t="shared" si="4"/>
        <v>55790479.359999999</v>
      </c>
    </row>
    <row r="49" spans="1:6">
      <c r="A49" s="32" t="s">
        <v>179</v>
      </c>
      <c r="B49" s="12" t="s">
        <v>175</v>
      </c>
      <c r="C49" s="12" t="s">
        <v>173</v>
      </c>
      <c r="D49" s="21"/>
      <c r="E49" s="30">
        <v>55790479.359999999</v>
      </c>
      <c r="F49" s="30">
        <f>D49+E49</f>
        <v>55790479.359999999</v>
      </c>
    </row>
    <row r="50" spans="1:6" ht="36">
      <c r="A50" s="17" t="s">
        <v>176</v>
      </c>
      <c r="B50" s="14" t="s">
        <v>177</v>
      </c>
      <c r="C50" s="14"/>
      <c r="D50" s="18">
        <f t="shared" ref="D50:F51" si="5">D51</f>
        <v>0</v>
      </c>
      <c r="E50" s="27">
        <f t="shared" si="5"/>
        <v>27895239.68</v>
      </c>
      <c r="F50" s="27">
        <f t="shared" si="5"/>
        <v>27895239.68</v>
      </c>
    </row>
    <row r="51" spans="1:6" ht="24">
      <c r="A51" s="17" t="s">
        <v>178</v>
      </c>
      <c r="B51" s="14" t="s">
        <v>177</v>
      </c>
      <c r="C51" s="14" t="s">
        <v>172</v>
      </c>
      <c r="D51" s="21">
        <f t="shared" si="5"/>
        <v>0</v>
      </c>
      <c r="E51" s="27">
        <f t="shared" si="5"/>
        <v>27895239.68</v>
      </c>
      <c r="F51" s="27">
        <f t="shared" si="5"/>
        <v>27895239.68</v>
      </c>
    </row>
    <row r="52" spans="1:6">
      <c r="A52" s="32" t="s">
        <v>179</v>
      </c>
      <c r="B52" s="12" t="s">
        <v>177</v>
      </c>
      <c r="C52" s="12" t="s">
        <v>173</v>
      </c>
      <c r="D52" s="21"/>
      <c r="E52" s="30">
        <v>27895239.68</v>
      </c>
      <c r="F52" s="30">
        <f>D52+E52</f>
        <v>27895239.68</v>
      </c>
    </row>
    <row r="53" spans="1:6" ht="34.5" customHeight="1">
      <c r="A53" s="15" t="s">
        <v>155</v>
      </c>
      <c r="B53" s="13" t="s">
        <v>82</v>
      </c>
      <c r="C53" s="13"/>
      <c r="D53" s="18">
        <f>D54+D59</f>
        <v>8320009.5999999996</v>
      </c>
      <c r="E53" s="18">
        <f>E54+E59</f>
        <v>0</v>
      </c>
      <c r="F53" s="18">
        <f>F54+F59</f>
        <v>8320009.5999999996</v>
      </c>
    </row>
    <row r="54" spans="1:6" ht="36">
      <c r="A54" s="15" t="s">
        <v>45</v>
      </c>
      <c r="B54" s="13" t="s">
        <v>122</v>
      </c>
      <c r="C54" s="13"/>
      <c r="D54" s="18">
        <f>D55+D57</f>
        <v>5829363.2000000002</v>
      </c>
      <c r="E54" s="18">
        <f>E55+E57</f>
        <v>0</v>
      </c>
      <c r="F54" s="18">
        <f>F55+F57</f>
        <v>5829363.2000000002</v>
      </c>
    </row>
    <row r="55" spans="1:6" ht="24">
      <c r="A55" s="15" t="s">
        <v>38</v>
      </c>
      <c r="B55" s="13" t="s">
        <v>122</v>
      </c>
      <c r="C55" s="13">
        <v>200</v>
      </c>
      <c r="D55" s="18">
        <f>D56</f>
        <v>5829363.2000000002</v>
      </c>
      <c r="E55" s="18">
        <f>E56</f>
        <v>-5829363.2000000002</v>
      </c>
      <c r="F55" s="18">
        <f>F56</f>
        <v>0</v>
      </c>
    </row>
    <row r="56" spans="1:6" ht="24">
      <c r="A56" s="19" t="s">
        <v>39</v>
      </c>
      <c r="B56" s="20" t="s">
        <v>122</v>
      </c>
      <c r="C56" s="20">
        <v>240</v>
      </c>
      <c r="D56" s="21">
        <f>4981292.8+848070.4</f>
        <v>5829363.2000000002</v>
      </c>
      <c r="E56" s="21">
        <v>-5829363.2000000002</v>
      </c>
      <c r="F56" s="21">
        <f>D56+E56</f>
        <v>0</v>
      </c>
    </row>
    <row r="57" spans="1:6" ht="24">
      <c r="A57" s="17" t="s">
        <v>178</v>
      </c>
      <c r="B57" s="14" t="s">
        <v>122</v>
      </c>
      <c r="C57" s="14" t="s">
        <v>172</v>
      </c>
      <c r="D57" s="27">
        <f>D58</f>
        <v>0</v>
      </c>
      <c r="E57" s="27">
        <f>E58</f>
        <v>5829363.2000000002</v>
      </c>
      <c r="F57" s="37">
        <f>F58</f>
        <v>5829363.2000000002</v>
      </c>
    </row>
    <row r="58" spans="1:6">
      <c r="A58" s="32" t="s">
        <v>179</v>
      </c>
      <c r="B58" s="12" t="s">
        <v>122</v>
      </c>
      <c r="C58" s="12" t="s">
        <v>173</v>
      </c>
      <c r="D58" s="30"/>
      <c r="E58" s="30">
        <f>4981292.8+848070.4</f>
        <v>5829363.2000000002</v>
      </c>
      <c r="F58" s="8">
        <f>D58+E58</f>
        <v>5829363.2000000002</v>
      </c>
    </row>
    <row r="59" spans="1:6" ht="48">
      <c r="A59" s="15" t="s">
        <v>46</v>
      </c>
      <c r="B59" s="13" t="s">
        <v>123</v>
      </c>
      <c r="C59" s="13"/>
      <c r="D59" s="18">
        <f>D60+D62</f>
        <v>2490646.4</v>
      </c>
      <c r="E59" s="18">
        <f>E60+E62</f>
        <v>0</v>
      </c>
      <c r="F59" s="18">
        <f>F60+F62</f>
        <v>2490646.4</v>
      </c>
    </row>
    <row r="60" spans="1:6" ht="24">
      <c r="A60" s="15" t="s">
        <v>38</v>
      </c>
      <c r="B60" s="13" t="s">
        <v>123</v>
      </c>
      <c r="C60" s="13">
        <v>200</v>
      </c>
      <c r="D60" s="18">
        <f>D61</f>
        <v>2490646.4</v>
      </c>
      <c r="E60" s="18">
        <f>E61</f>
        <v>-2490646.4</v>
      </c>
      <c r="F60" s="18">
        <f>F61</f>
        <v>0</v>
      </c>
    </row>
    <row r="61" spans="1:6" ht="24">
      <c r="A61" s="19" t="s">
        <v>39</v>
      </c>
      <c r="B61" s="20" t="s">
        <v>123</v>
      </c>
      <c r="C61" s="20">
        <v>240</v>
      </c>
      <c r="D61" s="21">
        <v>2490646.4</v>
      </c>
      <c r="E61" s="21">
        <v>-2490646.4</v>
      </c>
      <c r="F61" s="21">
        <f>D61+E61</f>
        <v>0</v>
      </c>
    </row>
    <row r="62" spans="1:6" ht="24">
      <c r="A62" s="17" t="s">
        <v>178</v>
      </c>
      <c r="B62" s="25" t="s">
        <v>123</v>
      </c>
      <c r="C62" s="14" t="s">
        <v>172</v>
      </c>
      <c r="D62" s="27">
        <f>D63</f>
        <v>0</v>
      </c>
      <c r="E62" s="27">
        <f>E63</f>
        <v>2490646.4</v>
      </c>
      <c r="F62" s="27">
        <f>F63</f>
        <v>2490646.4</v>
      </c>
    </row>
    <row r="63" spans="1:6">
      <c r="A63" s="32" t="s">
        <v>179</v>
      </c>
      <c r="B63" s="26" t="s">
        <v>123</v>
      </c>
      <c r="C63" s="12" t="s">
        <v>173</v>
      </c>
      <c r="D63" s="30"/>
      <c r="E63" s="30">
        <v>2490646.4</v>
      </c>
      <c r="F63" s="8">
        <f>D63+E63</f>
        <v>2490646.4</v>
      </c>
    </row>
    <row r="64" spans="1:6" ht="36">
      <c r="A64" s="15" t="s">
        <v>98</v>
      </c>
      <c r="B64" s="13" t="s">
        <v>83</v>
      </c>
      <c r="C64" s="13"/>
      <c r="D64" s="18">
        <f>D65</f>
        <v>1000000</v>
      </c>
      <c r="E64" s="18">
        <f>E65</f>
        <v>0</v>
      </c>
      <c r="F64" s="18">
        <f>F65</f>
        <v>1000000</v>
      </c>
    </row>
    <row r="65" spans="1:6">
      <c r="A65" s="15" t="s">
        <v>112</v>
      </c>
      <c r="B65" s="13" t="s">
        <v>124</v>
      </c>
      <c r="C65" s="13"/>
      <c r="D65" s="18">
        <f>D66+D68</f>
        <v>1000000</v>
      </c>
      <c r="E65" s="18">
        <f>E66+E68</f>
        <v>0</v>
      </c>
      <c r="F65" s="18">
        <f>F66+F68</f>
        <v>1000000</v>
      </c>
    </row>
    <row r="66" spans="1:6" ht="24">
      <c r="A66" s="15" t="s">
        <v>38</v>
      </c>
      <c r="B66" s="13" t="s">
        <v>124</v>
      </c>
      <c r="C66" s="14" t="s">
        <v>30</v>
      </c>
      <c r="D66" s="18">
        <f>D67</f>
        <v>500000</v>
      </c>
      <c r="E66" s="18">
        <f>E67</f>
        <v>0</v>
      </c>
      <c r="F66" s="18">
        <f>F67</f>
        <v>500000</v>
      </c>
    </row>
    <row r="67" spans="1:6" ht="24">
      <c r="A67" s="19" t="s">
        <v>39</v>
      </c>
      <c r="B67" s="13" t="s">
        <v>124</v>
      </c>
      <c r="C67" s="12" t="s">
        <v>29</v>
      </c>
      <c r="D67" s="21">
        <v>500000</v>
      </c>
      <c r="E67" s="21"/>
      <c r="F67" s="21">
        <f>D67+E67</f>
        <v>500000</v>
      </c>
    </row>
    <row r="68" spans="1:6">
      <c r="A68" s="15" t="s">
        <v>18</v>
      </c>
      <c r="B68" s="13" t="s">
        <v>124</v>
      </c>
      <c r="C68" s="14" t="s">
        <v>15</v>
      </c>
      <c r="D68" s="18">
        <f>D69</f>
        <v>500000</v>
      </c>
      <c r="E68" s="18">
        <f>E69</f>
        <v>0</v>
      </c>
      <c r="F68" s="18">
        <f>F69</f>
        <v>500000</v>
      </c>
    </row>
    <row r="69" spans="1:6" ht="24">
      <c r="A69" s="19" t="s">
        <v>51</v>
      </c>
      <c r="B69" s="13" t="s">
        <v>124</v>
      </c>
      <c r="C69" s="12" t="s">
        <v>0</v>
      </c>
      <c r="D69" s="21">
        <v>500000</v>
      </c>
      <c r="E69" s="21"/>
      <c r="F69" s="21">
        <f>D69+E69</f>
        <v>500000</v>
      </c>
    </row>
    <row r="70" spans="1:6" ht="36">
      <c r="A70" s="15" t="s">
        <v>58</v>
      </c>
      <c r="B70" s="13" t="s">
        <v>84</v>
      </c>
      <c r="C70" s="13"/>
      <c r="D70" s="18">
        <f>D71</f>
        <v>1074000</v>
      </c>
      <c r="E70" s="18">
        <f>E71</f>
        <v>0</v>
      </c>
      <c r="F70" s="18">
        <f>F71</f>
        <v>1074000</v>
      </c>
    </row>
    <row r="71" spans="1:6" ht="36">
      <c r="A71" s="15" t="s">
        <v>148</v>
      </c>
      <c r="B71" s="13" t="s">
        <v>125</v>
      </c>
      <c r="C71" s="13"/>
      <c r="D71" s="18">
        <f>D72+D74</f>
        <v>1074000</v>
      </c>
      <c r="E71" s="18">
        <f>E72+E74</f>
        <v>0</v>
      </c>
      <c r="F71" s="18">
        <f>F72+F74</f>
        <v>1074000</v>
      </c>
    </row>
    <row r="72" spans="1:6" ht="24">
      <c r="A72" s="15" t="s">
        <v>38</v>
      </c>
      <c r="B72" s="13" t="s">
        <v>125</v>
      </c>
      <c r="C72" s="14" t="s">
        <v>30</v>
      </c>
      <c r="D72" s="18">
        <f>D73</f>
        <v>870000</v>
      </c>
      <c r="E72" s="18">
        <f>E73</f>
        <v>0</v>
      </c>
      <c r="F72" s="18">
        <f>F73</f>
        <v>870000</v>
      </c>
    </row>
    <row r="73" spans="1:6" ht="24">
      <c r="A73" s="19" t="s">
        <v>39</v>
      </c>
      <c r="B73" s="13" t="s">
        <v>125</v>
      </c>
      <c r="C73" s="12" t="s">
        <v>29</v>
      </c>
      <c r="D73" s="10">
        <v>870000</v>
      </c>
      <c r="E73" s="10"/>
      <c r="F73" s="21">
        <f>D73+E73</f>
        <v>870000</v>
      </c>
    </row>
    <row r="74" spans="1:6" ht="24">
      <c r="A74" s="15" t="s">
        <v>38</v>
      </c>
      <c r="B74" s="13" t="s">
        <v>125</v>
      </c>
      <c r="C74" s="14" t="s">
        <v>15</v>
      </c>
      <c r="D74" s="11">
        <f>D75</f>
        <v>204000</v>
      </c>
      <c r="E74" s="11">
        <f>E75</f>
        <v>0</v>
      </c>
      <c r="F74" s="11">
        <f>F75</f>
        <v>204000</v>
      </c>
    </row>
    <row r="75" spans="1:6" ht="24">
      <c r="A75" s="19" t="s">
        <v>39</v>
      </c>
      <c r="B75" s="13" t="s">
        <v>125</v>
      </c>
      <c r="C75" s="12" t="s">
        <v>0</v>
      </c>
      <c r="D75" s="10">
        <v>204000</v>
      </c>
      <c r="E75" s="10"/>
      <c r="F75" s="21">
        <f>D75+E75</f>
        <v>204000</v>
      </c>
    </row>
    <row r="76" spans="1:6" ht="36">
      <c r="A76" s="15" t="s">
        <v>60</v>
      </c>
      <c r="B76" s="13" t="s">
        <v>87</v>
      </c>
      <c r="C76" s="13"/>
      <c r="D76" s="18">
        <f>D77+D80</f>
        <v>5000000</v>
      </c>
      <c r="E76" s="18">
        <f>E77+E80</f>
        <v>25000000</v>
      </c>
      <c r="F76" s="18">
        <f>F77+F80</f>
        <v>30000000</v>
      </c>
    </row>
    <row r="77" spans="1:6">
      <c r="A77" s="15" t="s">
        <v>14</v>
      </c>
      <c r="B77" s="13" t="s">
        <v>126</v>
      </c>
      <c r="C77" s="13"/>
      <c r="D77" s="18">
        <f t="shared" ref="D77:F78" si="6">D78</f>
        <v>5000000</v>
      </c>
      <c r="E77" s="18">
        <f t="shared" si="6"/>
        <v>0</v>
      </c>
      <c r="F77" s="18">
        <f t="shared" si="6"/>
        <v>5000000</v>
      </c>
    </row>
    <row r="78" spans="1:6" ht="24">
      <c r="A78" s="15" t="s">
        <v>38</v>
      </c>
      <c r="B78" s="13" t="s">
        <v>126</v>
      </c>
      <c r="C78" s="13">
        <v>200</v>
      </c>
      <c r="D78" s="18">
        <f t="shared" si="6"/>
        <v>5000000</v>
      </c>
      <c r="E78" s="18">
        <f t="shared" si="6"/>
        <v>0</v>
      </c>
      <c r="F78" s="18">
        <f t="shared" si="6"/>
        <v>5000000</v>
      </c>
    </row>
    <row r="79" spans="1:6" ht="24">
      <c r="A79" s="19" t="s">
        <v>39</v>
      </c>
      <c r="B79" s="20" t="s">
        <v>126</v>
      </c>
      <c r="C79" s="20">
        <v>240</v>
      </c>
      <c r="D79" s="21">
        <v>5000000</v>
      </c>
      <c r="E79" s="8"/>
      <c r="F79" s="21">
        <f>D79+E79</f>
        <v>5000000</v>
      </c>
    </row>
    <row r="80" spans="1:6" ht="14.25" customHeight="1">
      <c r="A80" s="19" t="s">
        <v>198</v>
      </c>
      <c r="B80" s="14" t="s">
        <v>197</v>
      </c>
      <c r="C80" s="20"/>
      <c r="D80" s="18">
        <f t="shared" ref="D80:F81" si="7">D81</f>
        <v>0</v>
      </c>
      <c r="E80" s="18">
        <f t="shared" si="7"/>
        <v>25000000</v>
      </c>
      <c r="F80" s="18">
        <f t="shared" si="7"/>
        <v>25000000</v>
      </c>
    </row>
    <row r="81" spans="1:6">
      <c r="A81" s="17" t="s">
        <v>18</v>
      </c>
      <c r="B81" s="14" t="s">
        <v>197</v>
      </c>
      <c r="C81" s="14" t="s">
        <v>15</v>
      </c>
      <c r="D81" s="18">
        <f t="shared" si="7"/>
        <v>0</v>
      </c>
      <c r="E81" s="18">
        <f t="shared" si="7"/>
        <v>25000000</v>
      </c>
      <c r="F81" s="18">
        <f t="shared" si="7"/>
        <v>25000000</v>
      </c>
    </row>
    <row r="82" spans="1:6" ht="25.5" customHeight="1">
      <c r="A82" s="32" t="s">
        <v>51</v>
      </c>
      <c r="B82" s="12" t="s">
        <v>197</v>
      </c>
      <c r="C82" s="12" t="s">
        <v>0</v>
      </c>
      <c r="D82" s="21"/>
      <c r="E82" s="21">
        <v>25000000</v>
      </c>
      <c r="F82" s="21">
        <f>D82+E82</f>
        <v>25000000</v>
      </c>
    </row>
    <row r="83" spans="1:6" ht="36">
      <c r="A83" s="15" t="s">
        <v>157</v>
      </c>
      <c r="B83" s="13" t="s">
        <v>88</v>
      </c>
      <c r="C83" s="13"/>
      <c r="D83" s="18">
        <f>D84+D95+D89+D92</f>
        <v>10300000</v>
      </c>
      <c r="E83" s="18">
        <f>E84+E95+E89+E92</f>
        <v>6410637.7999999998</v>
      </c>
      <c r="F83" s="18">
        <f>F84+F95+F89+F92</f>
        <v>16710637.800000001</v>
      </c>
    </row>
    <row r="84" spans="1:6" ht="24">
      <c r="A84" s="15" t="s">
        <v>166</v>
      </c>
      <c r="B84" s="13" t="s">
        <v>127</v>
      </c>
      <c r="C84" s="13"/>
      <c r="D84" s="18">
        <f>D85+D87</f>
        <v>10000000</v>
      </c>
      <c r="E84" s="18">
        <f>E85+E87</f>
        <v>0</v>
      </c>
      <c r="F84" s="18">
        <f>F85+F87</f>
        <v>10000000</v>
      </c>
    </row>
    <row r="85" spans="1:6" ht="24">
      <c r="A85" s="15" t="s">
        <v>38</v>
      </c>
      <c r="B85" s="13" t="s">
        <v>127</v>
      </c>
      <c r="C85" s="13">
        <v>200</v>
      </c>
      <c r="D85" s="18">
        <f>D86</f>
        <v>10000000</v>
      </c>
      <c r="E85" s="18">
        <f>E86</f>
        <v>-10000000</v>
      </c>
      <c r="F85" s="18">
        <f>F86</f>
        <v>0</v>
      </c>
    </row>
    <row r="86" spans="1:6" ht="24">
      <c r="A86" s="19" t="s">
        <v>39</v>
      </c>
      <c r="B86" s="20" t="s">
        <v>127</v>
      </c>
      <c r="C86" s="20">
        <v>240</v>
      </c>
      <c r="D86" s="21">
        <v>10000000</v>
      </c>
      <c r="E86" s="21">
        <v>-10000000</v>
      </c>
      <c r="F86" s="21">
        <f>D86+E86</f>
        <v>0</v>
      </c>
    </row>
    <row r="87" spans="1:6">
      <c r="A87" s="17" t="s">
        <v>41</v>
      </c>
      <c r="B87" s="14" t="s">
        <v>127</v>
      </c>
      <c r="C87" s="14" t="s">
        <v>15</v>
      </c>
      <c r="D87" s="29">
        <f>D88</f>
        <v>0</v>
      </c>
      <c r="E87" s="29">
        <f>E88</f>
        <v>10000000</v>
      </c>
      <c r="F87" s="29">
        <f>F88</f>
        <v>10000000</v>
      </c>
    </row>
    <row r="88" spans="1:6" ht="36">
      <c r="A88" s="32" t="s">
        <v>190</v>
      </c>
      <c r="B88" s="12" t="s">
        <v>127</v>
      </c>
      <c r="C88" s="12" t="s">
        <v>189</v>
      </c>
      <c r="D88" s="28"/>
      <c r="E88" s="8">
        <v>10000000</v>
      </c>
      <c r="F88" s="8">
        <f>D88+E88</f>
        <v>10000000</v>
      </c>
    </row>
    <row r="89" spans="1:6">
      <c r="A89" s="17" t="s">
        <v>14</v>
      </c>
      <c r="B89" s="13" t="s">
        <v>192</v>
      </c>
      <c r="C89" s="14"/>
      <c r="D89" s="29">
        <f t="shared" ref="D89:F90" si="8">D90</f>
        <v>0</v>
      </c>
      <c r="E89" s="29">
        <f t="shared" si="8"/>
        <v>2810637.8</v>
      </c>
      <c r="F89" s="29">
        <f t="shared" si="8"/>
        <v>2810637.8</v>
      </c>
    </row>
    <row r="90" spans="1:6" ht="24">
      <c r="A90" s="17" t="s">
        <v>38</v>
      </c>
      <c r="B90" s="13" t="s">
        <v>192</v>
      </c>
      <c r="C90" s="14" t="s">
        <v>30</v>
      </c>
      <c r="D90" s="29">
        <f t="shared" si="8"/>
        <v>0</v>
      </c>
      <c r="E90" s="29">
        <f t="shared" si="8"/>
        <v>2810637.8</v>
      </c>
      <c r="F90" s="29">
        <f t="shared" si="8"/>
        <v>2810637.8</v>
      </c>
    </row>
    <row r="91" spans="1:6" ht="24">
      <c r="A91" s="32" t="s">
        <v>39</v>
      </c>
      <c r="B91" s="20" t="s">
        <v>192</v>
      </c>
      <c r="C91" s="12" t="s">
        <v>29</v>
      </c>
      <c r="D91" s="28"/>
      <c r="E91" s="8">
        <f>1380637.8+1430000</f>
        <v>2810637.8</v>
      </c>
      <c r="F91" s="8">
        <f>D91+E91</f>
        <v>2810637.8</v>
      </c>
    </row>
    <row r="92" spans="1:6" ht="12" customHeight="1">
      <c r="A92" s="17" t="s">
        <v>200</v>
      </c>
      <c r="B92" s="13" t="s">
        <v>199</v>
      </c>
      <c r="C92" s="12"/>
      <c r="D92" s="27">
        <f t="shared" ref="D92:F93" si="9">D93</f>
        <v>0</v>
      </c>
      <c r="E92" s="27">
        <f t="shared" si="9"/>
        <v>3600000</v>
      </c>
      <c r="F92" s="27">
        <f t="shared" si="9"/>
        <v>3600000</v>
      </c>
    </row>
    <row r="93" spans="1:6" ht="24">
      <c r="A93" s="17" t="s">
        <v>19</v>
      </c>
      <c r="B93" s="13" t="s">
        <v>199</v>
      </c>
      <c r="C93" s="14" t="s">
        <v>20</v>
      </c>
      <c r="D93" s="27">
        <f t="shared" si="9"/>
        <v>0</v>
      </c>
      <c r="E93" s="27">
        <f t="shared" si="9"/>
        <v>3600000</v>
      </c>
      <c r="F93" s="27">
        <f t="shared" si="9"/>
        <v>3600000</v>
      </c>
    </row>
    <row r="94" spans="1:6">
      <c r="A94" s="32" t="s">
        <v>22</v>
      </c>
      <c r="B94" s="20" t="s">
        <v>199</v>
      </c>
      <c r="C94" s="12" t="s">
        <v>21</v>
      </c>
      <c r="D94" s="27"/>
      <c r="E94" s="30">
        <v>3600000</v>
      </c>
      <c r="F94" s="30">
        <f>D94+E94</f>
        <v>3600000</v>
      </c>
    </row>
    <row r="95" spans="1:6" ht="24">
      <c r="A95" s="15" t="s">
        <v>156</v>
      </c>
      <c r="B95" s="4" t="s">
        <v>89</v>
      </c>
      <c r="C95" s="4"/>
      <c r="D95" s="33">
        <f t="shared" ref="D95:F96" si="10">D96</f>
        <v>300000</v>
      </c>
      <c r="E95" s="33">
        <f t="shared" si="10"/>
        <v>0</v>
      </c>
      <c r="F95" s="33">
        <f t="shared" si="10"/>
        <v>300000</v>
      </c>
    </row>
    <row r="96" spans="1:6">
      <c r="A96" s="15" t="s">
        <v>47</v>
      </c>
      <c r="B96" s="4" t="s">
        <v>89</v>
      </c>
      <c r="C96" s="4" t="s">
        <v>48</v>
      </c>
      <c r="D96" s="34">
        <f t="shared" si="10"/>
        <v>300000</v>
      </c>
      <c r="E96" s="34">
        <f t="shared" si="10"/>
        <v>0</v>
      </c>
      <c r="F96" s="34">
        <f t="shared" si="10"/>
        <v>300000</v>
      </c>
    </row>
    <row r="97" spans="1:6">
      <c r="A97" s="19" t="s">
        <v>50</v>
      </c>
      <c r="B97" s="3" t="s">
        <v>89</v>
      </c>
      <c r="C97" s="3" t="s">
        <v>49</v>
      </c>
      <c r="D97" s="35">
        <v>300000</v>
      </c>
      <c r="E97" s="35"/>
      <c r="F97" s="21">
        <f>D97+E97</f>
        <v>300000</v>
      </c>
    </row>
    <row r="98" spans="1:6" ht="36">
      <c r="A98" s="15" t="s">
        <v>63</v>
      </c>
      <c r="B98" s="14" t="s">
        <v>67</v>
      </c>
      <c r="C98" s="14"/>
      <c r="D98" s="18">
        <f>D99+D110+D118+D122+D126</f>
        <v>44467000</v>
      </c>
      <c r="E98" s="18">
        <f>E99+E110+E118+E122+E126</f>
        <v>0</v>
      </c>
      <c r="F98" s="18">
        <f>F99+F110+F118+F122+F126</f>
        <v>44467000</v>
      </c>
    </row>
    <row r="99" spans="1:6" ht="24">
      <c r="A99" s="15" t="s">
        <v>165</v>
      </c>
      <c r="B99" s="14" t="s">
        <v>68</v>
      </c>
      <c r="C99" s="14"/>
      <c r="D99" s="18">
        <f>D100+D107</f>
        <v>17147000</v>
      </c>
      <c r="E99" s="18">
        <f>E100+E107</f>
        <v>0</v>
      </c>
      <c r="F99" s="18">
        <f>F100+F107</f>
        <v>17147000</v>
      </c>
    </row>
    <row r="100" spans="1:6" ht="24">
      <c r="A100" s="15" t="s">
        <v>70</v>
      </c>
      <c r="B100" s="14" t="s">
        <v>69</v>
      </c>
      <c r="C100" s="14"/>
      <c r="D100" s="42">
        <v>2242000</v>
      </c>
      <c r="E100" s="18">
        <v>0</v>
      </c>
      <c r="F100" s="18">
        <f>F101+F103+F105</f>
        <v>2242000</v>
      </c>
    </row>
    <row r="101" spans="1:6" ht="48">
      <c r="A101" s="15" t="s">
        <v>64</v>
      </c>
      <c r="B101" s="14" t="s">
        <v>69</v>
      </c>
      <c r="C101" s="14" t="s">
        <v>26</v>
      </c>
      <c r="D101" s="18">
        <f>D102</f>
        <v>1541000</v>
      </c>
      <c r="E101" s="18">
        <f>E102</f>
        <v>0</v>
      </c>
      <c r="F101" s="18">
        <f>F102</f>
        <v>1541000</v>
      </c>
    </row>
    <row r="102" spans="1:6">
      <c r="A102" s="19" t="s">
        <v>65</v>
      </c>
      <c r="B102" s="14" t="s">
        <v>69</v>
      </c>
      <c r="C102" s="14" t="s">
        <v>66</v>
      </c>
      <c r="D102" s="21">
        <v>1541000</v>
      </c>
      <c r="E102" s="21"/>
      <c r="F102" s="21">
        <v>1541000</v>
      </c>
    </row>
    <row r="103" spans="1:6" ht="24">
      <c r="A103" s="15" t="s">
        <v>38</v>
      </c>
      <c r="B103" s="14" t="s">
        <v>69</v>
      </c>
      <c r="C103" s="14" t="s">
        <v>30</v>
      </c>
      <c r="D103" s="18">
        <f>D104</f>
        <v>697000</v>
      </c>
      <c r="E103" s="18">
        <f>E104</f>
        <v>0</v>
      </c>
      <c r="F103" s="18">
        <f>F104</f>
        <v>697000</v>
      </c>
    </row>
    <row r="104" spans="1:6" ht="24">
      <c r="A104" s="19" t="s">
        <v>39</v>
      </c>
      <c r="B104" s="12" t="s">
        <v>69</v>
      </c>
      <c r="C104" s="12" t="s">
        <v>29</v>
      </c>
      <c r="D104" s="21">
        <v>697000</v>
      </c>
      <c r="E104" s="21"/>
      <c r="F104" s="21">
        <f>D104+E104</f>
        <v>697000</v>
      </c>
    </row>
    <row r="105" spans="1:6">
      <c r="A105" s="15" t="s">
        <v>41</v>
      </c>
      <c r="B105" s="14" t="s">
        <v>69</v>
      </c>
      <c r="C105" s="14" t="s">
        <v>15</v>
      </c>
      <c r="D105" s="18">
        <f>D106</f>
        <v>40000</v>
      </c>
      <c r="E105" s="18">
        <f>E106</f>
        <v>-36000</v>
      </c>
      <c r="F105" s="18">
        <f>F106</f>
        <v>4000</v>
      </c>
    </row>
    <row r="106" spans="1:6">
      <c r="A106" s="19" t="s">
        <v>42</v>
      </c>
      <c r="B106" s="12" t="s">
        <v>69</v>
      </c>
      <c r="C106" s="12" t="s">
        <v>43</v>
      </c>
      <c r="D106" s="41">
        <v>40000</v>
      </c>
      <c r="E106" s="41">
        <v>-36000</v>
      </c>
      <c r="F106" s="41">
        <v>4000</v>
      </c>
    </row>
    <row r="107" spans="1:6" ht="24">
      <c r="A107" s="15" t="s">
        <v>99</v>
      </c>
      <c r="B107" s="14" t="s">
        <v>100</v>
      </c>
      <c r="C107" s="14"/>
      <c r="D107" s="18">
        <f t="shared" ref="D107:F108" si="11">D108</f>
        <v>14905000</v>
      </c>
      <c r="E107" s="18">
        <f t="shared" si="11"/>
        <v>0</v>
      </c>
      <c r="F107" s="18">
        <f t="shared" si="11"/>
        <v>14905000</v>
      </c>
    </row>
    <row r="108" spans="1:6" ht="24">
      <c r="A108" s="15" t="s">
        <v>19</v>
      </c>
      <c r="B108" s="14" t="s">
        <v>100</v>
      </c>
      <c r="C108" s="14" t="s">
        <v>20</v>
      </c>
      <c r="D108" s="18">
        <f t="shared" si="11"/>
        <v>14905000</v>
      </c>
      <c r="E108" s="18">
        <f t="shared" si="11"/>
        <v>0</v>
      </c>
      <c r="F108" s="18">
        <f t="shared" si="11"/>
        <v>14905000</v>
      </c>
    </row>
    <row r="109" spans="1:6">
      <c r="A109" s="19" t="s">
        <v>22</v>
      </c>
      <c r="B109" s="12" t="s">
        <v>100</v>
      </c>
      <c r="C109" s="12" t="s">
        <v>21</v>
      </c>
      <c r="D109" s="21">
        <v>14905000</v>
      </c>
      <c r="E109" s="21"/>
      <c r="F109" s="21">
        <f>D109+E109</f>
        <v>14905000</v>
      </c>
    </row>
    <row r="110" spans="1:6" ht="24">
      <c r="A110" s="15" t="s">
        <v>158</v>
      </c>
      <c r="B110" s="14" t="s">
        <v>71</v>
      </c>
      <c r="C110" s="14"/>
      <c r="D110" s="18">
        <f>D111</f>
        <v>7968000</v>
      </c>
      <c r="E110" s="18">
        <f>E111</f>
        <v>0</v>
      </c>
      <c r="F110" s="18">
        <f>F111</f>
        <v>7968000</v>
      </c>
    </row>
    <row r="111" spans="1:6" ht="24">
      <c r="A111" s="15" t="s">
        <v>70</v>
      </c>
      <c r="B111" s="14" t="s">
        <v>72</v>
      </c>
      <c r="C111" s="14"/>
      <c r="D111" s="18">
        <f>D112+D114+D116</f>
        <v>7968000</v>
      </c>
      <c r="E111" s="18">
        <f>E112+E114+E116</f>
        <v>0</v>
      </c>
      <c r="F111" s="18">
        <f>F112+F114+F116</f>
        <v>7968000</v>
      </c>
    </row>
    <row r="112" spans="1:6" ht="48">
      <c r="A112" s="15" t="s">
        <v>64</v>
      </c>
      <c r="B112" s="14" t="s">
        <v>72</v>
      </c>
      <c r="C112" s="14" t="s">
        <v>26</v>
      </c>
      <c r="D112" s="18">
        <f>D113</f>
        <v>6102000</v>
      </c>
      <c r="E112" s="18">
        <f>E113</f>
        <v>0</v>
      </c>
      <c r="F112" s="18">
        <f>F113</f>
        <v>6102000</v>
      </c>
    </row>
    <row r="113" spans="1:6">
      <c r="A113" s="19" t="s">
        <v>65</v>
      </c>
      <c r="B113" s="12" t="s">
        <v>72</v>
      </c>
      <c r="C113" s="12" t="s">
        <v>66</v>
      </c>
      <c r="D113" s="21">
        <v>6102000</v>
      </c>
      <c r="E113" s="21"/>
      <c r="F113" s="21">
        <f>D113+E113</f>
        <v>6102000</v>
      </c>
    </row>
    <row r="114" spans="1:6" ht="24">
      <c r="A114" s="15" t="s">
        <v>38</v>
      </c>
      <c r="B114" s="14" t="s">
        <v>72</v>
      </c>
      <c r="C114" s="14" t="s">
        <v>30</v>
      </c>
      <c r="D114" s="18">
        <f>D115</f>
        <v>1847000</v>
      </c>
      <c r="E114" s="18">
        <f>E115</f>
        <v>0</v>
      </c>
      <c r="F114" s="18">
        <f>F115</f>
        <v>1847000</v>
      </c>
    </row>
    <row r="115" spans="1:6" ht="24">
      <c r="A115" s="19" t="s">
        <v>39</v>
      </c>
      <c r="B115" s="12" t="s">
        <v>72</v>
      </c>
      <c r="C115" s="12" t="s">
        <v>29</v>
      </c>
      <c r="D115" s="10">
        <v>1847000</v>
      </c>
      <c r="E115" s="10"/>
      <c r="F115" s="21">
        <f>D115+E115</f>
        <v>1847000</v>
      </c>
    </row>
    <row r="116" spans="1:6">
      <c r="A116" s="15" t="s">
        <v>41</v>
      </c>
      <c r="B116" s="14" t="s">
        <v>72</v>
      </c>
      <c r="C116" s="14" t="s">
        <v>15</v>
      </c>
      <c r="D116" s="11">
        <f>D117</f>
        <v>19000</v>
      </c>
      <c r="E116" s="11">
        <f>E117</f>
        <v>0</v>
      </c>
      <c r="F116" s="11">
        <f>F117</f>
        <v>19000</v>
      </c>
    </row>
    <row r="117" spans="1:6">
      <c r="A117" s="19" t="s">
        <v>42</v>
      </c>
      <c r="B117" s="12" t="s">
        <v>72</v>
      </c>
      <c r="C117" s="12" t="s">
        <v>43</v>
      </c>
      <c r="D117" s="10">
        <v>19000</v>
      </c>
      <c r="E117" s="10"/>
      <c r="F117" s="21">
        <f>D117+E117</f>
        <v>19000</v>
      </c>
    </row>
    <row r="118" spans="1:6" ht="23.25" customHeight="1">
      <c r="A118" s="15" t="s">
        <v>159</v>
      </c>
      <c r="B118" s="14" t="s">
        <v>73</v>
      </c>
      <c r="C118" s="14"/>
      <c r="D118" s="18">
        <f>D119</f>
        <v>13761000</v>
      </c>
      <c r="E118" s="18">
        <f t="shared" ref="E118:F120" si="12">E119</f>
        <v>0</v>
      </c>
      <c r="F118" s="18">
        <f t="shared" si="12"/>
        <v>13761000</v>
      </c>
    </row>
    <row r="119" spans="1:6" ht="24">
      <c r="A119" s="15" t="s">
        <v>99</v>
      </c>
      <c r="B119" s="14" t="s">
        <v>101</v>
      </c>
      <c r="C119" s="14"/>
      <c r="D119" s="18">
        <f>D120</f>
        <v>13761000</v>
      </c>
      <c r="E119" s="18">
        <f t="shared" si="12"/>
        <v>0</v>
      </c>
      <c r="F119" s="18">
        <f t="shared" si="12"/>
        <v>13761000</v>
      </c>
    </row>
    <row r="120" spans="1:6" ht="24">
      <c r="A120" s="15" t="s">
        <v>19</v>
      </c>
      <c r="B120" s="14" t="s">
        <v>101</v>
      </c>
      <c r="C120" s="14" t="s">
        <v>20</v>
      </c>
      <c r="D120" s="18">
        <f>D121</f>
        <v>13761000</v>
      </c>
      <c r="E120" s="18">
        <f t="shared" si="12"/>
        <v>0</v>
      </c>
      <c r="F120" s="18">
        <f t="shared" si="12"/>
        <v>13761000</v>
      </c>
    </row>
    <row r="121" spans="1:6">
      <c r="A121" s="19" t="s">
        <v>22</v>
      </c>
      <c r="B121" s="12" t="s">
        <v>101</v>
      </c>
      <c r="C121" s="12" t="s">
        <v>21</v>
      </c>
      <c r="D121" s="10">
        <v>13761000</v>
      </c>
      <c r="E121" s="10"/>
      <c r="F121" s="21">
        <f>D121+E121</f>
        <v>13761000</v>
      </c>
    </row>
    <row r="122" spans="1:6" ht="36">
      <c r="A122" s="15" t="s">
        <v>161</v>
      </c>
      <c r="B122" s="14" t="s">
        <v>74</v>
      </c>
      <c r="C122" s="14"/>
      <c r="D122" s="18">
        <f>D123</f>
        <v>4341000</v>
      </c>
      <c r="E122" s="18">
        <f t="shared" ref="E122:F124" si="13">E123</f>
        <v>0</v>
      </c>
      <c r="F122" s="18">
        <f t="shared" si="13"/>
        <v>4341000</v>
      </c>
    </row>
    <row r="123" spans="1:6" ht="24">
      <c r="A123" s="15" t="s">
        <v>99</v>
      </c>
      <c r="B123" s="14" t="s">
        <v>104</v>
      </c>
      <c r="C123" s="14"/>
      <c r="D123" s="18">
        <f>D124</f>
        <v>4341000</v>
      </c>
      <c r="E123" s="18">
        <f t="shared" si="13"/>
        <v>0</v>
      </c>
      <c r="F123" s="18">
        <f t="shared" si="13"/>
        <v>4341000</v>
      </c>
    </row>
    <row r="124" spans="1:6" ht="24">
      <c r="A124" s="15" t="s">
        <v>19</v>
      </c>
      <c r="B124" s="14" t="s">
        <v>104</v>
      </c>
      <c r="C124" s="14" t="s">
        <v>20</v>
      </c>
      <c r="D124" s="18">
        <f>D125</f>
        <v>4341000</v>
      </c>
      <c r="E124" s="18">
        <f t="shared" si="13"/>
        <v>0</v>
      </c>
      <c r="F124" s="18">
        <f t="shared" si="13"/>
        <v>4341000</v>
      </c>
    </row>
    <row r="125" spans="1:6">
      <c r="A125" s="19" t="s">
        <v>22</v>
      </c>
      <c r="B125" s="12" t="s">
        <v>104</v>
      </c>
      <c r="C125" s="12" t="s">
        <v>21</v>
      </c>
      <c r="D125" s="10">
        <v>4341000</v>
      </c>
      <c r="E125" s="10"/>
      <c r="F125" s="21">
        <f>D125+E125</f>
        <v>4341000</v>
      </c>
    </row>
    <row r="126" spans="1:6" ht="36">
      <c r="A126" s="15" t="s">
        <v>160</v>
      </c>
      <c r="B126" s="14" t="s">
        <v>75</v>
      </c>
      <c r="C126" s="14"/>
      <c r="D126" s="18">
        <f>D128</f>
        <v>1250000</v>
      </c>
      <c r="E126" s="18">
        <f>E128</f>
        <v>0</v>
      </c>
      <c r="F126" s="18">
        <f>F128</f>
        <v>1250000</v>
      </c>
    </row>
    <row r="127" spans="1:6">
      <c r="A127" s="15" t="s">
        <v>128</v>
      </c>
      <c r="B127" s="14" t="s">
        <v>129</v>
      </c>
      <c r="C127" s="14"/>
      <c r="D127" s="18">
        <f t="shared" ref="D127:F128" si="14">D128</f>
        <v>1250000</v>
      </c>
      <c r="E127" s="18">
        <f t="shared" si="14"/>
        <v>0</v>
      </c>
      <c r="F127" s="18">
        <f t="shared" si="14"/>
        <v>1250000</v>
      </c>
    </row>
    <row r="128" spans="1:6" ht="24">
      <c r="A128" s="15" t="s">
        <v>38</v>
      </c>
      <c r="B128" s="14" t="s">
        <v>129</v>
      </c>
      <c r="C128" s="14" t="s">
        <v>30</v>
      </c>
      <c r="D128" s="11">
        <f t="shared" si="14"/>
        <v>1250000</v>
      </c>
      <c r="E128" s="11">
        <f t="shared" si="14"/>
        <v>0</v>
      </c>
      <c r="F128" s="11">
        <f t="shared" si="14"/>
        <v>1250000</v>
      </c>
    </row>
    <row r="129" spans="1:6" ht="24">
      <c r="A129" s="19" t="s">
        <v>39</v>
      </c>
      <c r="B129" s="12" t="s">
        <v>129</v>
      </c>
      <c r="C129" s="12" t="s">
        <v>29</v>
      </c>
      <c r="D129" s="10">
        <v>1250000</v>
      </c>
      <c r="E129" s="10"/>
      <c r="F129" s="21">
        <f>D129+E129</f>
        <v>1250000</v>
      </c>
    </row>
    <row r="130" spans="1:6" ht="23.25" customHeight="1">
      <c r="A130" s="22" t="s">
        <v>61</v>
      </c>
      <c r="B130" s="14" t="s">
        <v>91</v>
      </c>
      <c r="C130" s="14"/>
      <c r="D130" s="18">
        <f>D131</f>
        <v>3600000</v>
      </c>
      <c r="E130" s="18">
        <f t="shared" ref="E130:F132" si="15">E131</f>
        <v>0</v>
      </c>
      <c r="F130" s="18">
        <f t="shared" si="15"/>
        <v>3600000</v>
      </c>
    </row>
    <row r="131" spans="1:6">
      <c r="A131" s="15" t="s">
        <v>14</v>
      </c>
      <c r="B131" s="14" t="s">
        <v>130</v>
      </c>
      <c r="C131" s="14"/>
      <c r="D131" s="18">
        <f>D132</f>
        <v>3600000</v>
      </c>
      <c r="E131" s="18">
        <f t="shared" si="15"/>
        <v>0</v>
      </c>
      <c r="F131" s="18">
        <f t="shared" si="15"/>
        <v>3600000</v>
      </c>
    </row>
    <row r="132" spans="1:6" ht="24">
      <c r="A132" s="15" t="s">
        <v>38</v>
      </c>
      <c r="B132" s="14" t="s">
        <v>130</v>
      </c>
      <c r="C132" s="14" t="s">
        <v>30</v>
      </c>
      <c r="D132" s="11">
        <f>D133</f>
        <v>3600000</v>
      </c>
      <c r="E132" s="11">
        <f t="shared" si="15"/>
        <v>0</v>
      </c>
      <c r="F132" s="11">
        <f t="shared" si="15"/>
        <v>3600000</v>
      </c>
    </row>
    <row r="133" spans="1:6" ht="24">
      <c r="A133" s="19" t="s">
        <v>39</v>
      </c>
      <c r="B133" s="12" t="s">
        <v>130</v>
      </c>
      <c r="C133" s="12" t="s">
        <v>29</v>
      </c>
      <c r="D133" s="10">
        <v>3600000</v>
      </c>
      <c r="E133" s="10"/>
      <c r="F133" s="21">
        <f>D133+E133</f>
        <v>3600000</v>
      </c>
    </row>
    <row r="134" spans="1:6" ht="36">
      <c r="A134" s="15" t="s">
        <v>131</v>
      </c>
      <c r="B134" s="13" t="s">
        <v>55</v>
      </c>
      <c r="C134" s="13"/>
      <c r="D134" s="18">
        <f>D135+D139</f>
        <v>14683000</v>
      </c>
      <c r="E134" s="18">
        <f>E135+E139</f>
        <v>0</v>
      </c>
      <c r="F134" s="18">
        <f>F135+F139</f>
        <v>14683000</v>
      </c>
    </row>
    <row r="135" spans="1:6" ht="24">
      <c r="A135" s="15" t="s">
        <v>99</v>
      </c>
      <c r="B135" s="14" t="s">
        <v>105</v>
      </c>
      <c r="C135" s="14"/>
      <c r="D135" s="18">
        <f t="shared" ref="D135:F136" si="16">D136</f>
        <v>5086000</v>
      </c>
      <c r="E135" s="18">
        <f t="shared" si="16"/>
        <v>0</v>
      </c>
      <c r="F135" s="18">
        <f t="shared" si="16"/>
        <v>5086000</v>
      </c>
    </row>
    <row r="136" spans="1:6" ht="24">
      <c r="A136" s="15" t="s">
        <v>19</v>
      </c>
      <c r="B136" s="14" t="s">
        <v>105</v>
      </c>
      <c r="C136" s="14" t="s">
        <v>20</v>
      </c>
      <c r="D136" s="18">
        <f t="shared" si="16"/>
        <v>5086000</v>
      </c>
      <c r="E136" s="18">
        <f t="shared" si="16"/>
        <v>0</v>
      </c>
      <c r="F136" s="18">
        <f t="shared" si="16"/>
        <v>5086000</v>
      </c>
    </row>
    <row r="137" spans="1:6">
      <c r="A137" s="19" t="s">
        <v>22</v>
      </c>
      <c r="B137" s="12" t="s">
        <v>105</v>
      </c>
      <c r="C137" s="12" t="s">
        <v>21</v>
      </c>
      <c r="D137" s="10">
        <v>5086000</v>
      </c>
      <c r="E137" s="10"/>
      <c r="F137" s="21">
        <f>D137+E137</f>
        <v>5086000</v>
      </c>
    </row>
    <row r="138" spans="1:6">
      <c r="A138" s="31" t="s">
        <v>151</v>
      </c>
      <c r="B138" s="14" t="s">
        <v>132</v>
      </c>
      <c r="C138" s="12"/>
      <c r="D138" s="11">
        <f t="shared" ref="D138:F139" si="17">D139</f>
        <v>9597000</v>
      </c>
      <c r="E138" s="11">
        <f t="shared" si="17"/>
        <v>0</v>
      </c>
      <c r="F138" s="11">
        <f t="shared" si="17"/>
        <v>9597000</v>
      </c>
    </row>
    <row r="139" spans="1:6">
      <c r="A139" s="15" t="s">
        <v>18</v>
      </c>
      <c r="B139" s="14" t="s">
        <v>132</v>
      </c>
      <c r="C139" s="14" t="s">
        <v>15</v>
      </c>
      <c r="D139" s="18">
        <f t="shared" si="17"/>
        <v>9597000</v>
      </c>
      <c r="E139" s="18">
        <f t="shared" si="17"/>
        <v>0</v>
      </c>
      <c r="F139" s="18">
        <f t="shared" si="17"/>
        <v>9597000</v>
      </c>
    </row>
    <row r="140" spans="1:6" ht="24">
      <c r="A140" s="19" t="s">
        <v>51</v>
      </c>
      <c r="B140" s="12" t="s">
        <v>132</v>
      </c>
      <c r="C140" s="12" t="s">
        <v>0</v>
      </c>
      <c r="D140" s="10">
        <v>9597000</v>
      </c>
      <c r="E140" s="10"/>
      <c r="F140" s="21">
        <f>D140+E140</f>
        <v>9597000</v>
      </c>
    </row>
    <row r="141" spans="1:6" ht="36">
      <c r="A141" s="15" t="s">
        <v>92</v>
      </c>
      <c r="B141" s="13" t="s">
        <v>93</v>
      </c>
      <c r="C141" s="13"/>
      <c r="D141" s="18">
        <f>D142</f>
        <v>300000</v>
      </c>
      <c r="E141" s="18">
        <f t="shared" ref="E141:F143" si="18">E142</f>
        <v>0</v>
      </c>
      <c r="F141" s="18">
        <f t="shared" si="18"/>
        <v>300000</v>
      </c>
    </row>
    <row r="142" spans="1:6" ht="36">
      <c r="A142" s="15" t="s">
        <v>146</v>
      </c>
      <c r="B142" s="13" t="s">
        <v>144</v>
      </c>
      <c r="C142" s="13"/>
      <c r="D142" s="18">
        <f>D143</f>
        <v>300000</v>
      </c>
      <c r="E142" s="18">
        <f t="shared" si="18"/>
        <v>0</v>
      </c>
      <c r="F142" s="18">
        <f t="shared" si="18"/>
        <v>300000</v>
      </c>
    </row>
    <row r="143" spans="1:6" ht="24">
      <c r="A143" s="15" t="s">
        <v>38</v>
      </c>
      <c r="B143" s="14" t="s">
        <v>144</v>
      </c>
      <c r="C143" s="14" t="s">
        <v>30</v>
      </c>
      <c r="D143" s="11">
        <f>D144</f>
        <v>300000</v>
      </c>
      <c r="E143" s="11">
        <f t="shared" si="18"/>
        <v>0</v>
      </c>
      <c r="F143" s="11">
        <f t="shared" si="18"/>
        <v>300000</v>
      </c>
    </row>
    <row r="144" spans="1:6" ht="24">
      <c r="A144" s="19" t="s">
        <v>39</v>
      </c>
      <c r="B144" s="12" t="s">
        <v>144</v>
      </c>
      <c r="C144" s="12" t="s">
        <v>29</v>
      </c>
      <c r="D144" s="10">
        <v>300000</v>
      </c>
      <c r="E144" s="10"/>
      <c r="F144" s="21">
        <f>D144+E144</f>
        <v>300000</v>
      </c>
    </row>
    <row r="145" spans="1:6" ht="36">
      <c r="A145" s="15" t="s">
        <v>95</v>
      </c>
      <c r="B145" s="13" t="s">
        <v>94</v>
      </c>
      <c r="C145" s="13"/>
      <c r="D145" s="18">
        <f>D147+D149+D152</f>
        <v>950000</v>
      </c>
      <c r="E145" s="18">
        <f>E147+E149+E152</f>
        <v>0</v>
      </c>
      <c r="F145" s="18">
        <f>F147+F149+F152</f>
        <v>950000</v>
      </c>
    </row>
    <row r="146" spans="1:6">
      <c r="A146" s="23" t="s">
        <v>111</v>
      </c>
      <c r="B146" s="14" t="s">
        <v>133</v>
      </c>
      <c r="C146" s="13"/>
      <c r="D146" s="18">
        <f t="shared" ref="D146:F147" si="19">D147</f>
        <v>800000</v>
      </c>
      <c r="E146" s="18">
        <f t="shared" si="19"/>
        <v>0</v>
      </c>
      <c r="F146" s="18">
        <f t="shared" si="19"/>
        <v>800000</v>
      </c>
    </row>
    <row r="147" spans="1:6" ht="24">
      <c r="A147" s="15" t="s">
        <v>38</v>
      </c>
      <c r="B147" s="14" t="s">
        <v>133</v>
      </c>
      <c r="C147" s="14" t="s">
        <v>30</v>
      </c>
      <c r="D147" s="11">
        <f t="shared" si="19"/>
        <v>800000</v>
      </c>
      <c r="E147" s="11">
        <f t="shared" si="19"/>
        <v>0</v>
      </c>
      <c r="F147" s="11">
        <f t="shared" si="19"/>
        <v>800000</v>
      </c>
    </row>
    <row r="148" spans="1:6" ht="24">
      <c r="A148" s="19" t="s">
        <v>39</v>
      </c>
      <c r="B148" s="14" t="s">
        <v>133</v>
      </c>
      <c r="C148" s="12" t="s">
        <v>29</v>
      </c>
      <c r="D148" s="10">
        <v>800000</v>
      </c>
      <c r="E148" s="10"/>
      <c r="F148" s="21">
        <f>D148+E148</f>
        <v>800000</v>
      </c>
    </row>
    <row r="149" spans="1:6" ht="24">
      <c r="A149" s="15" t="s">
        <v>70</v>
      </c>
      <c r="B149" s="14" t="s">
        <v>102</v>
      </c>
      <c r="C149" s="14"/>
      <c r="D149" s="11">
        <f t="shared" ref="D149:F150" si="20">D150</f>
        <v>50000</v>
      </c>
      <c r="E149" s="11">
        <f t="shared" si="20"/>
        <v>0</v>
      </c>
      <c r="F149" s="11">
        <f t="shared" si="20"/>
        <v>50000</v>
      </c>
    </row>
    <row r="150" spans="1:6" ht="24">
      <c r="A150" s="15" t="s">
        <v>38</v>
      </c>
      <c r="B150" s="14" t="s">
        <v>102</v>
      </c>
      <c r="C150" s="14" t="s">
        <v>30</v>
      </c>
      <c r="D150" s="11">
        <f t="shared" si="20"/>
        <v>50000</v>
      </c>
      <c r="E150" s="11">
        <f t="shared" si="20"/>
        <v>0</v>
      </c>
      <c r="F150" s="11">
        <f t="shared" si="20"/>
        <v>50000</v>
      </c>
    </row>
    <row r="151" spans="1:6" ht="24">
      <c r="A151" s="19" t="s">
        <v>39</v>
      </c>
      <c r="B151" s="12" t="s">
        <v>102</v>
      </c>
      <c r="C151" s="12" t="s">
        <v>29</v>
      </c>
      <c r="D151" s="10">
        <v>50000</v>
      </c>
      <c r="E151" s="10"/>
      <c r="F151" s="21">
        <f>D151+E151</f>
        <v>50000</v>
      </c>
    </row>
    <row r="152" spans="1:6" ht="24">
      <c r="A152" s="15" t="s">
        <v>99</v>
      </c>
      <c r="B152" s="14" t="s">
        <v>103</v>
      </c>
      <c r="C152" s="14"/>
      <c r="D152" s="11">
        <f t="shared" ref="D152:F153" si="21">D153</f>
        <v>100000</v>
      </c>
      <c r="E152" s="11">
        <f t="shared" si="21"/>
        <v>0</v>
      </c>
      <c r="F152" s="11">
        <f t="shared" si="21"/>
        <v>100000</v>
      </c>
    </row>
    <row r="153" spans="1:6" ht="24">
      <c r="A153" s="15" t="s">
        <v>19</v>
      </c>
      <c r="B153" s="14" t="s">
        <v>103</v>
      </c>
      <c r="C153" s="14" t="s">
        <v>20</v>
      </c>
      <c r="D153" s="11">
        <f t="shared" si="21"/>
        <v>100000</v>
      </c>
      <c r="E153" s="11">
        <f t="shared" si="21"/>
        <v>0</v>
      </c>
      <c r="F153" s="11">
        <f t="shared" si="21"/>
        <v>100000</v>
      </c>
    </row>
    <row r="154" spans="1:6">
      <c r="A154" s="19" t="s">
        <v>22</v>
      </c>
      <c r="B154" s="12" t="s">
        <v>103</v>
      </c>
      <c r="C154" s="12" t="s">
        <v>21</v>
      </c>
      <c r="D154" s="10">
        <v>100000</v>
      </c>
      <c r="E154" s="10"/>
      <c r="F154" s="21">
        <f>D154+E154</f>
        <v>100000</v>
      </c>
    </row>
    <row r="155" spans="1:6" ht="36">
      <c r="A155" s="15" t="s">
        <v>62</v>
      </c>
      <c r="B155" s="13" t="s">
        <v>96</v>
      </c>
      <c r="C155" s="13"/>
      <c r="D155" s="18">
        <f>D156+D161+D164+D169</f>
        <v>34806399</v>
      </c>
      <c r="E155" s="18">
        <f>E156+E161+E164+E169</f>
        <v>0</v>
      </c>
      <c r="F155" s="18">
        <f>F156+F161+F164+F169</f>
        <v>34806399</v>
      </c>
    </row>
    <row r="156" spans="1:6">
      <c r="A156" s="15" t="s">
        <v>12</v>
      </c>
      <c r="B156" s="14" t="s">
        <v>134</v>
      </c>
      <c r="C156" s="12"/>
      <c r="D156" s="18">
        <f>D157+D159</f>
        <v>13600000</v>
      </c>
      <c r="E156" s="18">
        <f>E157+E159</f>
        <v>0</v>
      </c>
      <c r="F156" s="18">
        <f>F157+F159</f>
        <v>13600000</v>
      </c>
    </row>
    <row r="157" spans="1:6" ht="24">
      <c r="A157" s="15" t="s">
        <v>38</v>
      </c>
      <c r="B157" s="14" t="s">
        <v>134</v>
      </c>
      <c r="C157" s="14" t="s">
        <v>30</v>
      </c>
      <c r="D157" s="18">
        <f>D158</f>
        <v>12000000</v>
      </c>
      <c r="E157" s="18">
        <f>E158</f>
        <v>0</v>
      </c>
      <c r="F157" s="18">
        <f>F158</f>
        <v>12000000</v>
      </c>
    </row>
    <row r="158" spans="1:6" ht="24">
      <c r="A158" s="19" t="s">
        <v>39</v>
      </c>
      <c r="B158" s="14" t="s">
        <v>134</v>
      </c>
      <c r="C158" s="12" t="s">
        <v>29</v>
      </c>
      <c r="D158" s="21">
        <v>12000000</v>
      </c>
      <c r="E158" s="21"/>
      <c r="F158" s="21">
        <f>D158+E158</f>
        <v>12000000</v>
      </c>
    </row>
    <row r="159" spans="1:6">
      <c r="A159" s="15" t="s">
        <v>18</v>
      </c>
      <c r="B159" s="14" t="s">
        <v>134</v>
      </c>
      <c r="C159" s="14" t="s">
        <v>15</v>
      </c>
      <c r="D159" s="18">
        <f>D160</f>
        <v>1600000</v>
      </c>
      <c r="E159" s="18">
        <f>E160</f>
        <v>0</v>
      </c>
      <c r="F159" s="18">
        <f>F160</f>
        <v>1600000</v>
      </c>
    </row>
    <row r="160" spans="1:6" ht="24">
      <c r="A160" s="19" t="s">
        <v>51</v>
      </c>
      <c r="B160" s="14" t="s">
        <v>134</v>
      </c>
      <c r="C160" s="12" t="s">
        <v>0</v>
      </c>
      <c r="D160" s="21">
        <v>1600000</v>
      </c>
      <c r="E160" s="21"/>
      <c r="F160" s="21">
        <f>D160+E160</f>
        <v>1600000</v>
      </c>
    </row>
    <row r="161" spans="1:6">
      <c r="A161" s="15" t="s">
        <v>7</v>
      </c>
      <c r="B161" s="14" t="s">
        <v>135</v>
      </c>
      <c r="C161" s="12"/>
      <c r="D161" s="18">
        <f t="shared" ref="D161:F162" si="22">D162</f>
        <v>2765538</v>
      </c>
      <c r="E161" s="18">
        <f t="shared" si="22"/>
        <v>0</v>
      </c>
      <c r="F161" s="18">
        <f t="shared" si="22"/>
        <v>2765538</v>
      </c>
    </row>
    <row r="162" spans="1:6" ht="24">
      <c r="A162" s="15" t="s">
        <v>38</v>
      </c>
      <c r="B162" s="14" t="s">
        <v>135</v>
      </c>
      <c r="C162" s="14" t="s">
        <v>30</v>
      </c>
      <c r="D162" s="18">
        <f t="shared" si="22"/>
        <v>2765538</v>
      </c>
      <c r="E162" s="18">
        <f t="shared" si="22"/>
        <v>0</v>
      </c>
      <c r="F162" s="18">
        <f t="shared" si="22"/>
        <v>2765538</v>
      </c>
    </row>
    <row r="163" spans="1:6" ht="24">
      <c r="A163" s="19" t="s">
        <v>39</v>
      </c>
      <c r="B163" s="14" t="s">
        <v>135</v>
      </c>
      <c r="C163" s="12" t="s">
        <v>29</v>
      </c>
      <c r="D163" s="21">
        <v>2765538</v>
      </c>
      <c r="E163" s="21"/>
      <c r="F163" s="21">
        <f>D163+E163</f>
        <v>2765538</v>
      </c>
    </row>
    <row r="164" spans="1:6">
      <c r="A164" s="15" t="s">
        <v>6</v>
      </c>
      <c r="B164" s="14" t="s">
        <v>136</v>
      </c>
      <c r="C164" s="12"/>
      <c r="D164" s="18">
        <f>D165+D167</f>
        <v>1674417</v>
      </c>
      <c r="E164" s="18">
        <f>E165+E167</f>
        <v>0</v>
      </c>
      <c r="F164" s="18">
        <f>F165+F167</f>
        <v>1674417</v>
      </c>
    </row>
    <row r="165" spans="1:6" ht="24">
      <c r="A165" s="15" t="s">
        <v>38</v>
      </c>
      <c r="B165" s="14" t="s">
        <v>136</v>
      </c>
      <c r="C165" s="14" t="s">
        <v>30</v>
      </c>
      <c r="D165" s="18">
        <f>D166</f>
        <v>1674417</v>
      </c>
      <c r="E165" s="18">
        <f>E166</f>
        <v>-1424417</v>
      </c>
      <c r="F165" s="18">
        <f>F166</f>
        <v>250000</v>
      </c>
    </row>
    <row r="166" spans="1:6" ht="24">
      <c r="A166" s="19" t="s">
        <v>39</v>
      </c>
      <c r="B166" s="12" t="s">
        <v>136</v>
      </c>
      <c r="C166" s="12" t="s">
        <v>29</v>
      </c>
      <c r="D166" s="21">
        <v>1674417</v>
      </c>
      <c r="E166" s="21">
        <v>-1424417</v>
      </c>
      <c r="F166" s="21">
        <f>D166+E166</f>
        <v>250000</v>
      </c>
    </row>
    <row r="167" spans="1:6">
      <c r="A167" s="17" t="s">
        <v>18</v>
      </c>
      <c r="B167" s="14" t="s">
        <v>136</v>
      </c>
      <c r="C167" s="14" t="s">
        <v>15</v>
      </c>
      <c r="D167" s="27">
        <f>D168</f>
        <v>0</v>
      </c>
      <c r="E167" s="27">
        <f>E168</f>
        <v>1424417</v>
      </c>
      <c r="F167" s="27">
        <f>F168</f>
        <v>1424417</v>
      </c>
    </row>
    <row r="168" spans="1:6" ht="24">
      <c r="A168" s="32" t="s">
        <v>51</v>
      </c>
      <c r="B168" s="12" t="s">
        <v>136</v>
      </c>
      <c r="C168" s="12" t="s">
        <v>0</v>
      </c>
      <c r="D168" s="30"/>
      <c r="E168" s="8">
        <v>1424417</v>
      </c>
      <c r="F168" s="8">
        <f>D168+E168</f>
        <v>1424417</v>
      </c>
    </row>
    <row r="169" spans="1:6">
      <c r="A169" s="15" t="s">
        <v>17</v>
      </c>
      <c r="B169" s="14" t="s">
        <v>137</v>
      </c>
      <c r="C169" s="12"/>
      <c r="D169" s="18">
        <f>D170+D172</f>
        <v>16766444</v>
      </c>
      <c r="E169" s="18">
        <f>E170+E172</f>
        <v>0</v>
      </c>
      <c r="F169" s="18">
        <f>F170+F172</f>
        <v>16766444</v>
      </c>
    </row>
    <row r="170" spans="1:6" ht="24">
      <c r="A170" s="15" t="s">
        <v>38</v>
      </c>
      <c r="B170" s="14" t="s">
        <v>137</v>
      </c>
      <c r="C170" s="14" t="s">
        <v>30</v>
      </c>
      <c r="D170" s="18">
        <f>D171</f>
        <v>15626444</v>
      </c>
      <c r="E170" s="18">
        <f>E171</f>
        <v>0</v>
      </c>
      <c r="F170" s="18">
        <f>F171</f>
        <v>15626444</v>
      </c>
    </row>
    <row r="171" spans="1:6" ht="24">
      <c r="A171" s="19" t="s">
        <v>39</v>
      </c>
      <c r="B171" s="12" t="s">
        <v>137</v>
      </c>
      <c r="C171" s="12" t="s">
        <v>29</v>
      </c>
      <c r="D171" s="10">
        <v>15626444</v>
      </c>
      <c r="E171" s="10"/>
      <c r="F171" s="21">
        <f>D171+E171</f>
        <v>15626444</v>
      </c>
    </row>
    <row r="172" spans="1:6">
      <c r="A172" s="15" t="s">
        <v>18</v>
      </c>
      <c r="B172" s="14" t="s">
        <v>137</v>
      </c>
      <c r="C172" s="14" t="s">
        <v>15</v>
      </c>
      <c r="D172" s="11">
        <f>D173</f>
        <v>1140000</v>
      </c>
      <c r="E172" s="11">
        <f>E173</f>
        <v>0</v>
      </c>
      <c r="F172" s="11">
        <f>F173</f>
        <v>1140000</v>
      </c>
    </row>
    <row r="173" spans="1:6" ht="24">
      <c r="A173" s="19" t="s">
        <v>51</v>
      </c>
      <c r="B173" s="12" t="s">
        <v>137</v>
      </c>
      <c r="C173" s="12" t="s">
        <v>0</v>
      </c>
      <c r="D173" s="10">
        <v>1140000</v>
      </c>
      <c r="E173" s="10"/>
      <c r="F173" s="21">
        <f>D173+E173</f>
        <v>1140000</v>
      </c>
    </row>
    <row r="174" spans="1:6" ht="36">
      <c r="A174" s="15" t="s">
        <v>138</v>
      </c>
      <c r="B174" s="14" t="s">
        <v>97</v>
      </c>
      <c r="C174" s="12"/>
      <c r="D174" s="11">
        <f>D175</f>
        <v>300000</v>
      </c>
      <c r="E174" s="11">
        <f t="shared" ref="E174:F176" si="23">E175</f>
        <v>0</v>
      </c>
      <c r="F174" s="11">
        <f t="shared" si="23"/>
        <v>300000</v>
      </c>
    </row>
    <row r="175" spans="1:6" ht="36">
      <c r="A175" s="15" t="s">
        <v>139</v>
      </c>
      <c r="B175" s="14" t="s">
        <v>140</v>
      </c>
      <c r="C175" s="12"/>
      <c r="D175" s="11">
        <f>D176</f>
        <v>300000</v>
      </c>
      <c r="E175" s="11">
        <f t="shared" si="23"/>
        <v>0</v>
      </c>
      <c r="F175" s="11">
        <f t="shared" si="23"/>
        <v>300000</v>
      </c>
    </row>
    <row r="176" spans="1:6" ht="24">
      <c r="A176" s="15" t="s">
        <v>19</v>
      </c>
      <c r="B176" s="14" t="s">
        <v>140</v>
      </c>
      <c r="C176" s="14" t="s">
        <v>20</v>
      </c>
      <c r="D176" s="11">
        <f>D177</f>
        <v>300000</v>
      </c>
      <c r="E176" s="11">
        <f t="shared" si="23"/>
        <v>0</v>
      </c>
      <c r="F176" s="11">
        <f t="shared" si="23"/>
        <v>300000</v>
      </c>
    </row>
    <row r="177" spans="1:6" ht="24">
      <c r="A177" s="19" t="s">
        <v>53</v>
      </c>
      <c r="B177" s="12" t="s">
        <v>140</v>
      </c>
      <c r="C177" s="12" t="s">
        <v>1</v>
      </c>
      <c r="D177" s="10">
        <v>300000</v>
      </c>
      <c r="E177" s="10"/>
      <c r="F177" s="21">
        <f>D177+E177</f>
        <v>300000</v>
      </c>
    </row>
    <row r="178" spans="1:6" ht="24">
      <c r="A178" s="17" t="s">
        <v>194</v>
      </c>
      <c r="B178" s="14" t="s">
        <v>193</v>
      </c>
      <c r="C178" s="12"/>
      <c r="D178" s="29">
        <f t="shared" ref="D178:F179" si="24">D179</f>
        <v>0</v>
      </c>
      <c r="E178" s="29">
        <f t="shared" si="24"/>
        <v>374980</v>
      </c>
      <c r="F178" s="29">
        <f t="shared" si="24"/>
        <v>374980</v>
      </c>
    </row>
    <row r="179" spans="1:6" ht="48">
      <c r="A179" s="17" t="s">
        <v>27</v>
      </c>
      <c r="B179" s="14" t="s">
        <v>193</v>
      </c>
      <c r="C179" s="14" t="s">
        <v>26</v>
      </c>
      <c r="D179" s="29">
        <f t="shared" si="24"/>
        <v>0</v>
      </c>
      <c r="E179" s="29">
        <f t="shared" si="24"/>
        <v>374980</v>
      </c>
      <c r="F179" s="29">
        <f t="shared" si="24"/>
        <v>374980</v>
      </c>
    </row>
    <row r="180" spans="1:6">
      <c r="A180" s="32" t="s">
        <v>28</v>
      </c>
      <c r="B180" s="12" t="s">
        <v>193</v>
      </c>
      <c r="C180" s="12" t="s">
        <v>25</v>
      </c>
      <c r="D180" s="28"/>
      <c r="E180" s="28">
        <v>374980</v>
      </c>
      <c r="F180" s="28">
        <f>D180+E180</f>
        <v>374980</v>
      </c>
    </row>
    <row r="181" spans="1:6" ht="24">
      <c r="A181" s="15" t="s">
        <v>163</v>
      </c>
      <c r="B181" s="14" t="s">
        <v>36</v>
      </c>
      <c r="C181" s="14"/>
      <c r="D181" s="18">
        <f>D182+D185+D192</f>
        <v>18217000</v>
      </c>
      <c r="E181" s="18">
        <f>E182+E185+E192</f>
        <v>0</v>
      </c>
      <c r="F181" s="18">
        <f>F182+F185+F192</f>
        <v>18217000</v>
      </c>
    </row>
    <row r="182" spans="1:6" ht="24">
      <c r="A182" s="15" t="s">
        <v>5</v>
      </c>
      <c r="B182" s="14" t="s">
        <v>56</v>
      </c>
      <c r="C182" s="14"/>
      <c r="D182" s="18">
        <f t="shared" ref="D182:F183" si="25">D183</f>
        <v>785000</v>
      </c>
      <c r="E182" s="18">
        <f t="shared" si="25"/>
        <v>0</v>
      </c>
      <c r="F182" s="18">
        <f t="shared" si="25"/>
        <v>785000</v>
      </c>
    </row>
    <row r="183" spans="1:6" ht="48">
      <c r="A183" s="15" t="s">
        <v>27</v>
      </c>
      <c r="B183" s="14" t="s">
        <v>56</v>
      </c>
      <c r="C183" s="14" t="s">
        <v>26</v>
      </c>
      <c r="D183" s="11">
        <f t="shared" si="25"/>
        <v>785000</v>
      </c>
      <c r="E183" s="11">
        <f t="shared" si="25"/>
        <v>0</v>
      </c>
      <c r="F183" s="11">
        <f t="shared" si="25"/>
        <v>785000</v>
      </c>
    </row>
    <row r="184" spans="1:6">
      <c r="A184" s="19" t="s">
        <v>28</v>
      </c>
      <c r="B184" s="12" t="s">
        <v>56</v>
      </c>
      <c r="C184" s="12" t="s">
        <v>25</v>
      </c>
      <c r="D184" s="10">
        <v>785000</v>
      </c>
      <c r="E184" s="10"/>
      <c r="F184" s="21">
        <f>D184+E184</f>
        <v>785000</v>
      </c>
    </row>
    <row r="185" spans="1:6">
      <c r="A185" s="15" t="s">
        <v>2</v>
      </c>
      <c r="B185" s="14" t="s">
        <v>37</v>
      </c>
      <c r="C185" s="14"/>
      <c r="D185" s="18">
        <f>D186+D188+D190</f>
        <v>17032000</v>
      </c>
      <c r="E185" s="18">
        <f>E186+E188+E190</f>
        <v>0</v>
      </c>
      <c r="F185" s="18">
        <f>F186+F188+F190</f>
        <v>17032000</v>
      </c>
    </row>
    <row r="186" spans="1:6" ht="48">
      <c r="A186" s="15" t="s">
        <v>27</v>
      </c>
      <c r="B186" s="14" t="s">
        <v>37</v>
      </c>
      <c r="C186" s="14" t="s">
        <v>26</v>
      </c>
      <c r="D186" s="11">
        <f>D187</f>
        <v>12483000</v>
      </c>
      <c r="E186" s="11">
        <f>E187</f>
        <v>0</v>
      </c>
      <c r="F186" s="11">
        <f>F187</f>
        <v>12483000</v>
      </c>
    </row>
    <row r="187" spans="1:6">
      <c r="A187" s="19" t="s">
        <v>28</v>
      </c>
      <c r="B187" s="12" t="s">
        <v>37</v>
      </c>
      <c r="C187" s="12" t="s">
        <v>25</v>
      </c>
      <c r="D187" s="10">
        <v>12483000</v>
      </c>
      <c r="E187" s="10"/>
      <c r="F187" s="21">
        <f>D187+E187</f>
        <v>12483000</v>
      </c>
    </row>
    <row r="188" spans="1:6" ht="24">
      <c r="A188" s="15" t="s">
        <v>38</v>
      </c>
      <c r="B188" s="14" t="s">
        <v>37</v>
      </c>
      <c r="C188" s="14" t="s">
        <v>30</v>
      </c>
      <c r="D188" s="11">
        <f>D189</f>
        <v>4454000</v>
      </c>
      <c r="E188" s="11">
        <f>E189</f>
        <v>0</v>
      </c>
      <c r="F188" s="11">
        <f>F189</f>
        <v>4454000</v>
      </c>
    </row>
    <row r="189" spans="1:6" ht="24">
      <c r="A189" s="19" t="s">
        <v>39</v>
      </c>
      <c r="B189" s="12" t="s">
        <v>37</v>
      </c>
      <c r="C189" s="12" t="s">
        <v>29</v>
      </c>
      <c r="D189" s="10">
        <v>4454000</v>
      </c>
      <c r="E189" s="10"/>
      <c r="F189" s="21">
        <f>D189+E189</f>
        <v>4454000</v>
      </c>
    </row>
    <row r="190" spans="1:6">
      <c r="A190" s="15" t="s">
        <v>41</v>
      </c>
      <c r="B190" s="14" t="s">
        <v>37</v>
      </c>
      <c r="C190" s="14" t="s">
        <v>15</v>
      </c>
      <c r="D190" s="11">
        <f>D191</f>
        <v>95000</v>
      </c>
      <c r="E190" s="11">
        <f>E191</f>
        <v>0</v>
      </c>
      <c r="F190" s="11">
        <f>F191</f>
        <v>95000</v>
      </c>
    </row>
    <row r="191" spans="1:6">
      <c r="A191" s="19" t="s">
        <v>42</v>
      </c>
      <c r="B191" s="12" t="s">
        <v>37</v>
      </c>
      <c r="C191" s="12" t="s">
        <v>43</v>
      </c>
      <c r="D191" s="10">
        <v>95000</v>
      </c>
      <c r="E191" s="10"/>
      <c r="F191" s="21">
        <f>D191+E191</f>
        <v>95000</v>
      </c>
    </row>
    <row r="192" spans="1:6">
      <c r="A192" s="15" t="s">
        <v>4</v>
      </c>
      <c r="B192" s="14" t="s">
        <v>117</v>
      </c>
      <c r="C192" s="14"/>
      <c r="D192" s="11">
        <f t="shared" ref="D192:F193" si="26">D193</f>
        <v>400000</v>
      </c>
      <c r="E192" s="11">
        <f t="shared" si="26"/>
        <v>0</v>
      </c>
      <c r="F192" s="11">
        <f t="shared" si="26"/>
        <v>400000</v>
      </c>
    </row>
    <row r="193" spans="1:6" ht="24">
      <c r="A193" s="15" t="s">
        <v>38</v>
      </c>
      <c r="B193" s="14" t="s">
        <v>117</v>
      </c>
      <c r="C193" s="14" t="s">
        <v>30</v>
      </c>
      <c r="D193" s="11">
        <f t="shared" si="26"/>
        <v>400000</v>
      </c>
      <c r="E193" s="11">
        <f t="shared" si="26"/>
        <v>0</v>
      </c>
      <c r="F193" s="11">
        <f t="shared" si="26"/>
        <v>400000</v>
      </c>
    </row>
    <row r="194" spans="1:6" ht="24">
      <c r="A194" s="19" t="s">
        <v>39</v>
      </c>
      <c r="B194" s="12" t="s">
        <v>117</v>
      </c>
      <c r="C194" s="12" t="s">
        <v>29</v>
      </c>
      <c r="D194" s="10">
        <v>400000</v>
      </c>
      <c r="E194" s="10"/>
      <c r="F194" s="21">
        <f>D194+E194</f>
        <v>400000</v>
      </c>
    </row>
    <row r="195" spans="1:6">
      <c r="A195" s="15" t="s">
        <v>8</v>
      </c>
      <c r="B195" s="14" t="s">
        <v>85</v>
      </c>
      <c r="C195" s="14"/>
      <c r="D195" s="18">
        <f>D196</f>
        <v>1500000</v>
      </c>
      <c r="E195" s="18">
        <f t="shared" ref="E195:F197" si="27">E196</f>
        <v>0</v>
      </c>
      <c r="F195" s="18">
        <f t="shared" si="27"/>
        <v>1500000</v>
      </c>
    </row>
    <row r="196" spans="1:6">
      <c r="A196" s="15" t="s">
        <v>147</v>
      </c>
      <c r="B196" s="14" t="s">
        <v>145</v>
      </c>
      <c r="C196" s="14"/>
      <c r="D196" s="18">
        <f>D197</f>
        <v>1500000</v>
      </c>
      <c r="E196" s="18">
        <f t="shared" si="27"/>
        <v>0</v>
      </c>
      <c r="F196" s="18">
        <f t="shared" si="27"/>
        <v>1500000</v>
      </c>
    </row>
    <row r="197" spans="1:6">
      <c r="A197" s="15" t="s">
        <v>41</v>
      </c>
      <c r="B197" s="14" t="s">
        <v>145</v>
      </c>
      <c r="C197" s="14" t="s">
        <v>15</v>
      </c>
      <c r="D197" s="11">
        <f>D198</f>
        <v>1500000</v>
      </c>
      <c r="E197" s="11">
        <f t="shared" si="27"/>
        <v>0</v>
      </c>
      <c r="F197" s="11">
        <f t="shared" si="27"/>
        <v>1500000</v>
      </c>
    </row>
    <row r="198" spans="1:6">
      <c r="A198" s="19" t="s">
        <v>44</v>
      </c>
      <c r="B198" s="12" t="s">
        <v>145</v>
      </c>
      <c r="C198" s="12" t="s">
        <v>40</v>
      </c>
      <c r="D198" s="10">
        <v>1500000</v>
      </c>
      <c r="E198" s="10"/>
      <c r="F198" s="21">
        <f>D198+E198</f>
        <v>1500000</v>
      </c>
    </row>
    <row r="199" spans="1:6">
      <c r="A199" s="15" t="s">
        <v>9</v>
      </c>
      <c r="B199" s="14" t="s">
        <v>76</v>
      </c>
      <c r="C199" s="14"/>
      <c r="D199" s="18">
        <f>D200</f>
        <v>1570000</v>
      </c>
      <c r="E199" s="18">
        <f>E200</f>
        <v>2290000</v>
      </c>
      <c r="F199" s="18">
        <f>F200</f>
        <v>3860000</v>
      </c>
    </row>
    <row r="200" spans="1:6">
      <c r="A200" s="15" t="s">
        <v>9</v>
      </c>
      <c r="B200" s="14" t="s">
        <v>149</v>
      </c>
      <c r="C200" s="14"/>
      <c r="D200" s="18">
        <f>D201+D203</f>
        <v>1570000</v>
      </c>
      <c r="E200" s="18">
        <f>E201+E203</f>
        <v>2290000</v>
      </c>
      <c r="F200" s="18">
        <f>F201+F203</f>
        <v>3860000</v>
      </c>
    </row>
    <row r="201" spans="1:6" ht="24">
      <c r="A201" s="15" t="s">
        <v>38</v>
      </c>
      <c r="B201" s="14" t="s">
        <v>149</v>
      </c>
      <c r="C201" s="14" t="s">
        <v>30</v>
      </c>
      <c r="D201" s="11">
        <f>D202</f>
        <v>774000</v>
      </c>
      <c r="E201" s="11">
        <f>E202</f>
        <v>260000</v>
      </c>
      <c r="F201" s="11">
        <f>F202</f>
        <v>1034000</v>
      </c>
    </row>
    <row r="202" spans="1:6" ht="24">
      <c r="A202" s="19" t="s">
        <v>39</v>
      </c>
      <c r="B202" s="12" t="s">
        <v>149</v>
      </c>
      <c r="C202" s="12" t="s">
        <v>29</v>
      </c>
      <c r="D202" s="10">
        <v>774000</v>
      </c>
      <c r="E202" s="8">
        <f>420000-160000</f>
        <v>260000</v>
      </c>
      <c r="F202" s="10">
        <f>D202+E202</f>
        <v>1034000</v>
      </c>
    </row>
    <row r="203" spans="1:6">
      <c r="A203" s="15" t="s">
        <v>18</v>
      </c>
      <c r="B203" s="14" t="s">
        <v>149</v>
      </c>
      <c r="C203" s="14" t="s">
        <v>15</v>
      </c>
      <c r="D203" s="11">
        <f>D204+D205+D206</f>
        <v>796000</v>
      </c>
      <c r="E203" s="11">
        <f>E204+E205+E206</f>
        <v>2030000</v>
      </c>
      <c r="F203" s="11">
        <f>F204+F205+F206</f>
        <v>2826000</v>
      </c>
    </row>
    <row r="204" spans="1:6" ht="24">
      <c r="A204" s="19" t="s">
        <v>51</v>
      </c>
      <c r="B204" s="12" t="s">
        <v>149</v>
      </c>
      <c r="C204" s="12" t="s">
        <v>0</v>
      </c>
      <c r="D204" s="10">
        <v>796000</v>
      </c>
      <c r="E204" s="10"/>
      <c r="F204" s="21">
        <f>D204+E204</f>
        <v>796000</v>
      </c>
    </row>
    <row r="205" spans="1:6">
      <c r="A205" s="32" t="s">
        <v>195</v>
      </c>
      <c r="B205" s="12" t="s">
        <v>149</v>
      </c>
      <c r="C205" s="12" t="s">
        <v>196</v>
      </c>
      <c r="D205" s="10"/>
      <c r="E205" s="10">
        <v>1870000</v>
      </c>
      <c r="F205" s="21">
        <f>D205+E205</f>
        <v>1870000</v>
      </c>
    </row>
    <row r="206" spans="1:6">
      <c r="A206" s="32" t="s">
        <v>42</v>
      </c>
      <c r="B206" s="12" t="s">
        <v>149</v>
      </c>
      <c r="C206" s="12" t="s">
        <v>43</v>
      </c>
      <c r="D206" s="10"/>
      <c r="E206" s="10">
        <v>160000</v>
      </c>
      <c r="F206" s="21">
        <f>D206+E206</f>
        <v>160000</v>
      </c>
    </row>
    <row r="207" spans="1:6">
      <c r="A207" s="15" t="s">
        <v>11</v>
      </c>
      <c r="B207" s="14" t="s">
        <v>86</v>
      </c>
      <c r="C207" s="14"/>
      <c r="D207" s="18">
        <f>D208</f>
        <v>400000</v>
      </c>
      <c r="E207" s="18">
        <f t="shared" ref="E207:F209" si="28">E208</f>
        <v>0</v>
      </c>
      <c r="F207" s="18">
        <f t="shared" si="28"/>
        <v>400000</v>
      </c>
    </row>
    <row r="208" spans="1:6">
      <c r="A208" s="15" t="s">
        <v>112</v>
      </c>
      <c r="B208" s="14" t="s">
        <v>142</v>
      </c>
      <c r="C208" s="14"/>
      <c r="D208" s="18">
        <f>D209</f>
        <v>400000</v>
      </c>
      <c r="E208" s="18">
        <f t="shared" si="28"/>
        <v>0</v>
      </c>
      <c r="F208" s="18">
        <f t="shared" si="28"/>
        <v>400000</v>
      </c>
    </row>
    <row r="209" spans="1:6" ht="24">
      <c r="A209" s="15" t="s">
        <v>38</v>
      </c>
      <c r="B209" s="14" t="s">
        <v>142</v>
      </c>
      <c r="C209" s="14" t="s">
        <v>30</v>
      </c>
      <c r="D209" s="11">
        <f>D210</f>
        <v>400000</v>
      </c>
      <c r="E209" s="11">
        <f t="shared" si="28"/>
        <v>0</v>
      </c>
      <c r="F209" s="11">
        <f t="shared" si="28"/>
        <v>400000</v>
      </c>
    </row>
    <row r="210" spans="1:6" ht="24">
      <c r="A210" s="19" t="s">
        <v>39</v>
      </c>
      <c r="B210" s="12" t="s">
        <v>142</v>
      </c>
      <c r="C210" s="12" t="s">
        <v>29</v>
      </c>
      <c r="D210" s="10">
        <v>400000</v>
      </c>
      <c r="E210" s="10"/>
      <c r="F210" s="21">
        <f>D210+E210</f>
        <v>400000</v>
      </c>
    </row>
    <row r="211" spans="1:6" ht="24">
      <c r="A211" s="15" t="s">
        <v>164</v>
      </c>
      <c r="B211" s="14" t="s">
        <v>33</v>
      </c>
      <c r="C211" s="14"/>
      <c r="D211" s="18">
        <f>D212+D215</f>
        <v>3166000</v>
      </c>
      <c r="E211" s="18">
        <f>E212+E215</f>
        <v>0</v>
      </c>
      <c r="F211" s="18">
        <f>F212+F215</f>
        <v>3166000</v>
      </c>
    </row>
    <row r="212" spans="1:6">
      <c r="A212" s="15" t="s">
        <v>2</v>
      </c>
      <c r="B212" s="14" t="s">
        <v>34</v>
      </c>
      <c r="C212" s="14"/>
      <c r="D212" s="18">
        <f t="shared" ref="D212:F213" si="29">D213</f>
        <v>310000</v>
      </c>
      <c r="E212" s="18">
        <f t="shared" si="29"/>
        <v>0</v>
      </c>
      <c r="F212" s="18">
        <f t="shared" si="29"/>
        <v>310000</v>
      </c>
    </row>
    <row r="213" spans="1:6" ht="48">
      <c r="A213" s="15" t="s">
        <v>27</v>
      </c>
      <c r="B213" s="14" t="s">
        <v>34</v>
      </c>
      <c r="C213" s="14" t="s">
        <v>26</v>
      </c>
      <c r="D213" s="18">
        <f t="shared" si="29"/>
        <v>310000</v>
      </c>
      <c r="E213" s="18">
        <f t="shared" si="29"/>
        <v>0</v>
      </c>
      <c r="F213" s="18">
        <f t="shared" si="29"/>
        <v>310000</v>
      </c>
    </row>
    <row r="214" spans="1:6">
      <c r="A214" s="19" t="s">
        <v>28</v>
      </c>
      <c r="B214" s="12" t="s">
        <v>34</v>
      </c>
      <c r="C214" s="12" t="s">
        <v>25</v>
      </c>
      <c r="D214" s="21">
        <v>310000</v>
      </c>
      <c r="E214" s="21"/>
      <c r="F214" s="21">
        <f>D214+E214</f>
        <v>310000</v>
      </c>
    </row>
    <row r="215" spans="1:6">
      <c r="A215" s="15" t="s">
        <v>3</v>
      </c>
      <c r="B215" s="14" t="s">
        <v>35</v>
      </c>
      <c r="C215" s="12"/>
      <c r="D215" s="18">
        <f>D216+D218+D220</f>
        <v>2856000</v>
      </c>
      <c r="E215" s="18">
        <f>E216+E218+E220</f>
        <v>0</v>
      </c>
      <c r="F215" s="18">
        <f>F216+F218+F220</f>
        <v>2856000</v>
      </c>
    </row>
    <row r="216" spans="1:6" ht="48">
      <c r="A216" s="17" t="s">
        <v>27</v>
      </c>
      <c r="B216" s="14" t="s">
        <v>35</v>
      </c>
      <c r="C216" s="14" t="s">
        <v>26</v>
      </c>
      <c r="D216" s="27">
        <f>D217</f>
        <v>0</v>
      </c>
      <c r="E216" s="27">
        <f>E217</f>
        <v>2697000</v>
      </c>
      <c r="F216" s="27">
        <f>F217</f>
        <v>2697000</v>
      </c>
    </row>
    <row r="217" spans="1:6">
      <c r="A217" s="32" t="s">
        <v>28</v>
      </c>
      <c r="B217" s="12" t="s">
        <v>35</v>
      </c>
      <c r="C217" s="12" t="s">
        <v>25</v>
      </c>
      <c r="D217" s="27"/>
      <c r="E217" s="8">
        <v>2697000</v>
      </c>
      <c r="F217" s="8">
        <f>D217+E217</f>
        <v>2697000</v>
      </c>
    </row>
    <row r="218" spans="1:6" ht="24">
      <c r="A218" s="15" t="s">
        <v>32</v>
      </c>
      <c r="B218" s="14" t="s">
        <v>35</v>
      </c>
      <c r="C218" s="14" t="s">
        <v>30</v>
      </c>
      <c r="D218" s="18">
        <f>D219</f>
        <v>2853000</v>
      </c>
      <c r="E218" s="18">
        <f>E219</f>
        <v>-2697000</v>
      </c>
      <c r="F218" s="18">
        <f>F219</f>
        <v>156000</v>
      </c>
    </row>
    <row r="219" spans="1:6" ht="24">
      <c r="A219" s="19" t="s">
        <v>31</v>
      </c>
      <c r="B219" s="12" t="s">
        <v>35</v>
      </c>
      <c r="C219" s="12" t="s">
        <v>29</v>
      </c>
      <c r="D219" s="21">
        <v>2853000</v>
      </c>
      <c r="E219" s="21">
        <v>-2697000</v>
      </c>
      <c r="F219" s="21">
        <f>D219+E219</f>
        <v>156000</v>
      </c>
    </row>
    <row r="220" spans="1:6">
      <c r="A220" s="15" t="s">
        <v>41</v>
      </c>
      <c r="B220" s="14" t="s">
        <v>35</v>
      </c>
      <c r="C220" s="14" t="s">
        <v>15</v>
      </c>
      <c r="D220" s="18">
        <f>D221</f>
        <v>3000</v>
      </c>
      <c r="E220" s="18">
        <f>E221</f>
        <v>0</v>
      </c>
      <c r="F220" s="18">
        <f>F221</f>
        <v>3000</v>
      </c>
    </row>
    <row r="221" spans="1:6">
      <c r="A221" s="19" t="s">
        <v>42</v>
      </c>
      <c r="B221" s="12" t="s">
        <v>35</v>
      </c>
      <c r="C221" s="12" t="s">
        <v>43</v>
      </c>
      <c r="D221" s="21">
        <v>3000</v>
      </c>
      <c r="E221" s="21"/>
      <c r="F221" s="21">
        <f>D221+E221</f>
        <v>3000</v>
      </c>
    </row>
    <row r="222" spans="1:6">
      <c r="A222" s="15" t="s">
        <v>118</v>
      </c>
      <c r="B222" s="13" t="s">
        <v>90</v>
      </c>
      <c r="C222" s="13"/>
      <c r="D222" s="18">
        <f>D223</f>
        <v>3720000</v>
      </c>
      <c r="E222" s="18">
        <f t="shared" ref="E222:F224" si="30">E223</f>
        <v>0</v>
      </c>
      <c r="F222" s="18">
        <f t="shared" si="30"/>
        <v>3720000</v>
      </c>
    </row>
    <row r="223" spans="1:6" ht="24">
      <c r="A223" s="15" t="s">
        <v>152</v>
      </c>
      <c r="B223" s="13" t="s">
        <v>141</v>
      </c>
      <c r="C223" s="13"/>
      <c r="D223" s="18">
        <f>D224</f>
        <v>3720000</v>
      </c>
      <c r="E223" s="18">
        <f t="shared" si="30"/>
        <v>0</v>
      </c>
      <c r="F223" s="18">
        <f t="shared" si="30"/>
        <v>3720000</v>
      </c>
    </row>
    <row r="224" spans="1:6">
      <c r="A224" s="15" t="s">
        <v>18</v>
      </c>
      <c r="B224" s="13" t="s">
        <v>141</v>
      </c>
      <c r="C224" s="13">
        <v>800</v>
      </c>
      <c r="D224" s="18">
        <f>D225</f>
        <v>3720000</v>
      </c>
      <c r="E224" s="18">
        <f t="shared" si="30"/>
        <v>0</v>
      </c>
      <c r="F224" s="18">
        <f t="shared" si="30"/>
        <v>3720000</v>
      </c>
    </row>
    <row r="225" spans="1:6" ht="24">
      <c r="A225" s="19" t="s">
        <v>51</v>
      </c>
      <c r="B225" s="13" t="s">
        <v>141</v>
      </c>
      <c r="C225" s="20">
        <v>810</v>
      </c>
      <c r="D225" s="21">
        <v>3720000</v>
      </c>
      <c r="E225" s="21"/>
      <c r="F225" s="21">
        <f>D225+E225</f>
        <v>3720000</v>
      </c>
    </row>
    <row r="226" spans="1:6">
      <c r="A226" s="24" t="s">
        <v>52</v>
      </c>
      <c r="B226" s="7"/>
      <c r="C226" s="7"/>
      <c r="D226" s="9">
        <f>D14+D18+D35+D41+D47+D50+D53+D64+D70+D76+D83+D98+D130+D134+D141+D145+D155+D174+D178+D181+D195+D199+D207+D211+D222</f>
        <v>174640384.59999999</v>
      </c>
      <c r="E226" s="9">
        <f>E14+E18+E35+E41+E47+E50+E53+E64+E70+E76+E83+E98+E130+E134+E141+E145+E155+E174+E178+E181+E195+E199+E207+E211+E222</f>
        <v>117761336.83999999</v>
      </c>
      <c r="F226" s="9">
        <f>F14+F18+F35+F41+F47+F50+F53+F64+F70+F76+F83+F98+F130+F134+F141+F145+F155+F174+F178+F181+F195+F199+F207+F211+F222</f>
        <v>292401721.44</v>
      </c>
    </row>
    <row r="227" spans="1:6">
      <c r="A227" s="1"/>
      <c r="B227" s="1"/>
      <c r="C227" s="1"/>
      <c r="D227" s="5"/>
    </row>
    <row r="228" spans="1:6">
      <c r="A228" s="1"/>
      <c r="B228" s="1"/>
      <c r="C228" s="1"/>
      <c r="D228" s="5"/>
    </row>
    <row r="229" spans="1:6">
      <c r="A229" s="1"/>
      <c r="B229" s="1"/>
      <c r="C229" s="1"/>
      <c r="D229" s="5"/>
    </row>
    <row r="230" spans="1:6">
      <c r="A230" s="1"/>
      <c r="B230" s="1"/>
      <c r="C230" s="1"/>
      <c r="D230" s="5"/>
    </row>
    <row r="231" spans="1:6">
      <c r="A231" s="1"/>
      <c r="B231" s="1"/>
      <c r="C231" s="1"/>
      <c r="D231" s="5"/>
    </row>
    <row r="232" spans="1:6">
      <c r="A232" s="1"/>
      <c r="B232" s="1"/>
      <c r="C232" s="1"/>
      <c r="D232" s="5"/>
    </row>
    <row r="233" spans="1:6">
      <c r="A233" s="1"/>
      <c r="B233" s="1"/>
      <c r="C233" s="1"/>
      <c r="D233" s="5"/>
    </row>
    <row r="234" spans="1:6">
      <c r="A234" s="1"/>
      <c r="B234" s="1"/>
      <c r="C234" s="1"/>
      <c r="D234" s="1"/>
    </row>
    <row r="235" spans="1:6">
      <c r="A235" s="1"/>
      <c r="B235" s="1"/>
      <c r="C235" s="1"/>
      <c r="D235" s="1"/>
    </row>
    <row r="236" spans="1:6">
      <c r="A236" s="1"/>
      <c r="B236" s="1"/>
      <c r="C236" s="1"/>
      <c r="D236" s="1"/>
    </row>
    <row r="237" spans="1:6">
      <c r="A237" s="1"/>
      <c r="B237" s="1"/>
      <c r="C237" s="1"/>
      <c r="D237" s="1"/>
    </row>
    <row r="238" spans="1:6">
      <c r="A238" s="1"/>
      <c r="B238" s="1"/>
      <c r="C238" s="1"/>
      <c r="D238" s="1"/>
    </row>
    <row r="239" spans="1:6">
      <c r="A239" s="1"/>
      <c r="B239" s="1"/>
      <c r="C239" s="1"/>
      <c r="D239" s="1"/>
    </row>
    <row r="240" spans="1:6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</sheetData>
  <mergeCells count="1">
    <mergeCell ref="A11:F11"/>
  </mergeCells>
  <phoneticPr fontId="1" type="noConversion"/>
  <pageMargins left="0.59055118110236227" right="0.19685039370078741" top="0" bottom="0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думу 2014 цел прил 5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Admin</cp:lastModifiedBy>
  <cp:lastPrinted>2014-02-17T12:12:36Z</cp:lastPrinted>
  <dcterms:created xsi:type="dcterms:W3CDTF">2012-01-30T07:19:58Z</dcterms:created>
  <dcterms:modified xsi:type="dcterms:W3CDTF">2014-02-25T11:03:06Z</dcterms:modified>
</cp:coreProperties>
</file>