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<sst xmlns="http://schemas.openxmlformats.org/spreadsheetml/2006/main" count="117" uniqueCount="64">
  <si>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 xml:space="preserve">Приложение №1 </t>
  </si>
  <si>
    <t>к постановлению администрации</t>
  </si>
  <si>
    <t>Наименование мероприятия</t>
  </si>
  <si>
    <t>Источник финансирования</t>
  </si>
  <si>
    <t>Сумма расходов всего (тыс.руб.)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</si>
  <si>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</si>
  <si>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</si>
  <si>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</si>
  <si>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1.1.</t>
  </si>
  <si>
    <t>ул. 17-ой Стрелковой дивизии, д.13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</si>
  <si>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</si>
  <si>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</si>
  <si>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</si>
  <si>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</si>
  <si>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</si>
  <si>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</si>
  <si>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1.</t>
  </si>
  <si>
    <t>2.2.</t>
  </si>
  <si>
    <t>федеральный бюджет</t>
  </si>
  <si>
    <t>итого</t>
  </si>
  <si>
    <t>2.</t>
  </si>
  <si>
    <t>Мероприятия по благоустройству территорий мест общего пользования в т.ч.</t>
  </si>
  <si>
    <t>2.1.</t>
  </si>
  <si>
    <t>Благоустройство площадки и тротуара около МУП "Олимп-Спорт"</t>
  </si>
  <si>
    <t>Благоустройство территории в районе жд.вокзала</t>
  </si>
  <si>
    <t>ВСЕГО</t>
  </si>
  <si>
    <t>1.5.</t>
  </si>
  <si>
    <t>Мероприятия по благоустройству придомовой территории многоквартирного жилого дома по адресу:</t>
  </si>
  <si>
    <t>ул. 17-ой Стрелковой дивизии, д.3</t>
  </si>
  <si>
    <t>2.3</t>
  </si>
  <si>
    <t>Благоустройство территории сквера  им.В.Петрова</t>
  </si>
  <si>
    <t>1.6.</t>
  </si>
  <si>
    <t>Мероприятия по благоустройству придомовой территории</t>
  </si>
  <si>
    <t>3.</t>
  </si>
  <si>
    <t xml:space="preserve">Основное мероприятие "Благоустройство территорий МО ГП "Город Малоярославец                                                                                    "Формирование современной городскоей среды                                                                                                                                                                   </t>
  </si>
  <si>
    <t>2.4.</t>
  </si>
  <si>
    <t>Установка малых архитектурных форм на территории города и устройство забора в сквере В.Петрова</t>
  </si>
  <si>
    <t>4.</t>
  </si>
  <si>
    <t>Информационное обеспечение реализации мероприятий по формированию современной городской среды</t>
  </si>
  <si>
    <t>1.7.</t>
  </si>
  <si>
    <t>ул.Заводская, д.5, ул.Гр.Соколова,д.4, пер.Базарный,д.2</t>
  </si>
  <si>
    <t>1.8</t>
  </si>
  <si>
    <t>местный  бюджет</t>
  </si>
  <si>
    <t>2.5</t>
  </si>
  <si>
    <t>Дизайн-проект "Сквер 1812 года" и подготовка заявки на Всероссийский конкурс лучших проектов создания комфортной городской среды</t>
  </si>
  <si>
    <t>2.6</t>
  </si>
  <si>
    <t>Благоустройство сквера в районе ул.Гр.Соколова и ул.Аузина</t>
  </si>
  <si>
    <t>ул. Мирная, 1а, ул.Строительная, д.2</t>
  </si>
  <si>
    <t>обласной бюджет</t>
  </si>
  <si>
    <t>1.9</t>
  </si>
  <si>
    <t>Реализация мероприятий в рамках муниципальной программы "Формирование современной городской среды"</t>
  </si>
  <si>
    <t>ул.Школьная, д.2, д.4, д.6 , ул.Энтузиастов, д.7</t>
  </si>
  <si>
    <t>2.7</t>
  </si>
  <si>
    <t>2.8</t>
  </si>
  <si>
    <t>Благоустройство общественной территории вблизи пл.Жукова</t>
  </si>
  <si>
    <t>Благоустройство общественной территории вблизи ул.Московская д.57</t>
  </si>
  <si>
    <t>пл.Жукова</t>
  </si>
  <si>
    <t>обл</t>
  </si>
  <si>
    <t>Москов 57</t>
  </si>
  <si>
    <t>местный бюджет (софинансирование)</t>
  </si>
  <si>
    <t>муниципального образования городское поселение "Город Малоярославец"</t>
  </si>
  <si>
    <t xml:space="preserve">            №</t>
  </si>
  <si>
    <t xml:space="preserve">           от    28.11.2022</t>
  </si>
  <si>
    <t>1203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</si>
</sst>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8" fontId="5" fillId="0" borderId="20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78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78" fontId="8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49" fontId="7" fillId="0" borderId="0" xfId="0" applyNumberFormat="1" applyFont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91" zoomScaleNormal="91" zoomScalePageLayoutView="0" workbookViewId="0" topLeftCell="A1">
      <selection activeCell="P36" sqref="P36"/>
    </sheetView>
  </sheetViews>
  <sheetFormatPr defaultColWidth="9.00390625" defaultRowHeight="12.75"/>
  <cols>
    <col min="1" max="1" width="5.125" style="0" customWidth="1"/>
    <col min="2" max="2" width="34.625" style="0" customWidth="1"/>
    <col min="3" max="3" width="23.625" style="0" customWidth="1"/>
    <col min="4" max="4" width="13.00390625" style="0" customWidth="1"/>
    <col min="5" max="5" width="10.625" style="0" hidden="1" customWidth="1"/>
    <col min="6" max="6" width="10.25390625" style="0" hidden="1" customWidth="1"/>
    <col min="7" max="7" width="9.625" style="0" hidden="1" customWidth="1"/>
    <col min="8" max="8" width="12.25390625" style="0" hidden="1" customWidth="1"/>
    <col min="9" max="9" width="14.25390625" style="0" customWidth="1"/>
    <col min="10" max="10" width="10.00390625" style="0" hidden="1" customWidth="1"/>
    <col min="11" max="11" width="9.375" style="0" hidden="1" customWidth="1"/>
    <col min="12" max="12" width="18.375" style="0" hidden="1" customWidth="1"/>
    <col min="13" max="13" width="10.875" style="0" bestFit="1" customWidth="1"/>
  </cols>
  <sheetData>
    <row r="1" spans="2:12" ht="16.5">
      <c r="B1" s="67"/>
      <c r="C1" s="67"/>
      <c r="D1" s="84" t="s">
        <v>0</v>
      </c>
      <c r="E1" s="84"/>
      <c r="F1" s="84"/>
      <c r="G1" s="84"/>
      <c r="H1" s="84"/>
      <c r="I1" s="84"/>
      <c r="J1" s="84"/>
      <c r="K1" s="84"/>
      <c r="L1" s="84"/>
    </row>
    <row r="2" spans="2:12" ht="16.5">
      <c r="B2" s="67"/>
      <c r="C2" s="84" t="s">
        <v>1</v>
      </c>
      <c r="D2" s="84"/>
      <c r="E2" s="84"/>
      <c r="F2" s="84"/>
      <c r="G2" s="84"/>
      <c r="H2" s="84"/>
      <c r="I2" s="84"/>
      <c r="J2" s="84"/>
      <c r="K2" s="84"/>
      <c r="L2" s="84"/>
    </row>
    <row r="3" spans="2:12" ht="16.5">
      <c r="B3" s="84" t="s">
        <v>60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6.5">
      <c r="B4" s="67"/>
      <c r="C4" s="67" t="s">
        <v>62</v>
      </c>
      <c r="D4" s="67" t="s">
        <v>61</v>
      </c>
      <c r="E4" s="75" t="s">
        <v>63</v>
      </c>
      <c r="F4" s="75"/>
      <c r="G4" s="75"/>
      <c r="H4" s="75"/>
      <c r="I4" s="75"/>
      <c r="J4" s="75"/>
      <c r="K4" s="75"/>
      <c r="L4" s="75"/>
    </row>
    <row r="6" spans="1:12" ht="73.5" customHeight="1" thickBot="1">
      <c r="A6" s="63"/>
      <c r="B6" s="55" t="s">
        <v>2</v>
      </c>
      <c r="C6" s="55" t="s">
        <v>3</v>
      </c>
      <c r="D6" s="55" t="s">
        <v>4</v>
      </c>
      <c r="E6" s="63">
        <v>2018</v>
      </c>
      <c r="F6" s="63">
        <v>2019</v>
      </c>
      <c r="G6" s="63">
        <v>2020</v>
      </c>
      <c r="H6" s="63">
        <v>2021</v>
      </c>
      <c r="I6" s="63">
        <v>2022</v>
      </c>
      <c r="J6" s="3">
        <v>2023</v>
      </c>
      <c r="K6" s="4">
        <v>2024</v>
      </c>
      <c r="L6" s="58"/>
    </row>
    <row r="7" spans="1:12" ht="30" customHeight="1" hidden="1" thickBot="1">
      <c r="A7" s="77" t="s">
        <v>34</v>
      </c>
      <c r="B7" s="77"/>
      <c r="C7" s="77"/>
      <c r="D7" s="77"/>
      <c r="E7" s="77"/>
      <c r="F7" s="77"/>
      <c r="G7" s="77"/>
      <c r="H7" s="77"/>
      <c r="I7" s="77"/>
      <c r="J7" s="19"/>
      <c r="K7" s="18"/>
      <c r="L7" s="71" t="s">
        <v>5</v>
      </c>
    </row>
    <row r="8" spans="1:12" ht="15.75" customHeight="1" hidden="1" thickBot="1">
      <c r="A8" s="76" t="s">
        <v>16</v>
      </c>
      <c r="B8" s="78" t="s">
        <v>27</v>
      </c>
      <c r="C8" s="50" t="s">
        <v>19</v>
      </c>
      <c r="D8" s="51">
        <f>E8+F8+G8+H8+I8+J8+K8</f>
        <v>13384.839</v>
      </c>
      <c r="E8" s="51">
        <f aca="true" t="shared" si="0" ref="E8:K8">E9+E10+E11</f>
        <v>5132</v>
      </c>
      <c r="F8" s="51">
        <f t="shared" si="0"/>
        <v>2217.399</v>
      </c>
      <c r="G8" s="51">
        <f t="shared" si="0"/>
        <v>3136.935</v>
      </c>
      <c r="H8" s="51">
        <f t="shared" si="0"/>
        <v>2898.505</v>
      </c>
      <c r="I8" s="51">
        <f t="shared" si="0"/>
        <v>0</v>
      </c>
      <c r="J8" s="30">
        <f t="shared" si="0"/>
        <v>0</v>
      </c>
      <c r="K8" s="23">
        <f t="shared" si="0"/>
        <v>0</v>
      </c>
      <c r="L8" s="72"/>
    </row>
    <row r="9" spans="1:12" ht="21" customHeight="1" hidden="1" thickBot="1">
      <c r="A9" s="76"/>
      <c r="B9" s="78"/>
      <c r="C9" s="50" t="s">
        <v>18</v>
      </c>
      <c r="D9" s="51">
        <f aca="true" t="shared" si="1" ref="D9:D66">E9+F9+G9+H9+I9+J9+K9</f>
        <v>3541.1</v>
      </c>
      <c r="E9" s="51">
        <f>E12+E15+E18+E21</f>
        <v>3541.1</v>
      </c>
      <c r="F9" s="51">
        <f>F12+F15+F18+F21+F24</f>
        <v>0</v>
      </c>
      <c r="G9" s="51">
        <f>G12+G15+G18+G21+G24</f>
        <v>0</v>
      </c>
      <c r="H9" s="51">
        <v>0</v>
      </c>
      <c r="I9" s="51">
        <f>I10+I11+I12</f>
        <v>0</v>
      </c>
      <c r="J9" s="13">
        <f>J10+J11+J12</f>
        <v>0</v>
      </c>
      <c r="K9" s="23">
        <f>K10+K11+K12</f>
        <v>0</v>
      </c>
      <c r="L9" s="72"/>
    </row>
    <row r="10" spans="1:12" ht="15" customHeight="1" hidden="1" thickBot="1">
      <c r="A10" s="76"/>
      <c r="B10" s="78"/>
      <c r="C10" s="50" t="s">
        <v>6</v>
      </c>
      <c r="D10" s="51">
        <f t="shared" si="1"/>
        <v>9072.845000000001</v>
      </c>
      <c r="E10" s="51">
        <f>E13+E16+E19+E22</f>
        <v>1431.8000000000002</v>
      </c>
      <c r="F10" s="51">
        <f>F13+F16+F19+F22+F25</f>
        <v>2146.442</v>
      </c>
      <c r="G10" s="51">
        <f>G28</f>
        <v>2823.277</v>
      </c>
      <c r="H10" s="51">
        <f aca="true" t="shared" si="2" ref="H10:K11">H30+H32</f>
        <v>2671.326</v>
      </c>
      <c r="I10" s="51">
        <f t="shared" si="2"/>
        <v>0</v>
      </c>
      <c r="J10" s="14">
        <f t="shared" si="2"/>
        <v>0</v>
      </c>
      <c r="K10" s="29">
        <f t="shared" si="2"/>
        <v>0</v>
      </c>
      <c r="L10" s="72"/>
    </row>
    <row r="11" spans="1:12" ht="15.75" customHeight="1" hidden="1" thickBot="1">
      <c r="A11" s="76"/>
      <c r="B11" s="78"/>
      <c r="C11" s="50" t="s">
        <v>7</v>
      </c>
      <c r="D11" s="51">
        <f t="shared" si="1"/>
        <v>770.8939999999999</v>
      </c>
      <c r="E11" s="51">
        <f>E14+E17+E20+E23</f>
        <v>159.1</v>
      </c>
      <c r="F11" s="51">
        <f>F14+F17+F20+F23+F26+F27</f>
        <v>70.957</v>
      </c>
      <c r="G11" s="51">
        <f>G29+G33</f>
        <v>313.65799999999996</v>
      </c>
      <c r="H11" s="51">
        <f t="shared" si="2"/>
        <v>227.179</v>
      </c>
      <c r="I11" s="51">
        <f t="shared" si="2"/>
        <v>0</v>
      </c>
      <c r="J11" s="14">
        <f t="shared" si="2"/>
        <v>0</v>
      </c>
      <c r="K11" s="29">
        <f t="shared" si="2"/>
        <v>0</v>
      </c>
      <c r="L11" s="72"/>
    </row>
    <row r="12" spans="1:12" ht="16.5" customHeight="1" hidden="1" thickBot="1">
      <c r="A12" s="59"/>
      <c r="B12" s="69" t="s">
        <v>9</v>
      </c>
      <c r="C12" s="53" t="s">
        <v>18</v>
      </c>
      <c r="D12" s="51">
        <f t="shared" si="1"/>
        <v>1548.2</v>
      </c>
      <c r="E12" s="62">
        <v>1548.2</v>
      </c>
      <c r="F12" s="62">
        <v>0</v>
      </c>
      <c r="G12" s="62">
        <v>0</v>
      </c>
      <c r="H12" s="62">
        <v>0</v>
      </c>
      <c r="I12" s="62">
        <v>0</v>
      </c>
      <c r="J12" s="5">
        <v>0</v>
      </c>
      <c r="K12" s="5">
        <v>0</v>
      </c>
      <c r="L12" s="72"/>
    </row>
    <row r="13" spans="1:13" ht="15" customHeight="1" hidden="1" thickBot="1">
      <c r="A13" s="63" t="s">
        <v>8</v>
      </c>
      <c r="B13" s="69"/>
      <c r="C13" s="53" t="s">
        <v>6</v>
      </c>
      <c r="D13" s="51">
        <f t="shared" si="1"/>
        <v>626</v>
      </c>
      <c r="E13" s="52">
        <v>626</v>
      </c>
      <c r="F13" s="62">
        <v>0</v>
      </c>
      <c r="G13" s="62">
        <v>0</v>
      </c>
      <c r="H13" s="62">
        <v>0</v>
      </c>
      <c r="I13" s="62">
        <v>0</v>
      </c>
      <c r="J13" s="5">
        <v>0</v>
      </c>
      <c r="K13" s="5">
        <v>0</v>
      </c>
      <c r="L13" s="72"/>
      <c r="M13" s="1"/>
    </row>
    <row r="14" spans="1:12" ht="18" customHeight="1" hidden="1" thickBot="1">
      <c r="A14" s="63"/>
      <c r="B14" s="69"/>
      <c r="C14" s="53" t="s">
        <v>7</v>
      </c>
      <c r="D14" s="51">
        <f t="shared" si="1"/>
        <v>69.6</v>
      </c>
      <c r="E14" s="52">
        <v>69.6</v>
      </c>
      <c r="F14" s="62">
        <v>0</v>
      </c>
      <c r="G14" s="62">
        <v>0</v>
      </c>
      <c r="H14" s="62">
        <v>0</v>
      </c>
      <c r="I14" s="62">
        <v>0</v>
      </c>
      <c r="J14" s="5">
        <v>0</v>
      </c>
      <c r="K14" s="5">
        <v>0</v>
      </c>
      <c r="L14" s="72"/>
    </row>
    <row r="15" spans="1:12" ht="19.5" customHeight="1" hidden="1" thickBot="1" thickTop="1">
      <c r="A15" s="63"/>
      <c r="B15" s="69" t="s">
        <v>11</v>
      </c>
      <c r="C15" s="53" t="s">
        <v>18</v>
      </c>
      <c r="D15" s="51">
        <f t="shared" si="1"/>
        <v>305.4</v>
      </c>
      <c r="E15" s="52">
        <v>305.4</v>
      </c>
      <c r="F15" s="62">
        <v>0</v>
      </c>
      <c r="G15" s="62">
        <v>0</v>
      </c>
      <c r="H15" s="62">
        <v>0</v>
      </c>
      <c r="I15" s="62">
        <v>0</v>
      </c>
      <c r="J15" s="5">
        <v>0</v>
      </c>
      <c r="K15" s="5">
        <v>0</v>
      </c>
      <c r="L15" s="72"/>
    </row>
    <row r="16" spans="1:12" ht="14.25" customHeight="1" hidden="1" thickBot="1">
      <c r="A16" s="63" t="s">
        <v>10</v>
      </c>
      <c r="B16" s="69"/>
      <c r="C16" s="53" t="s">
        <v>6</v>
      </c>
      <c r="D16" s="51">
        <f t="shared" si="1"/>
        <v>123.5</v>
      </c>
      <c r="E16" s="52">
        <v>123.5</v>
      </c>
      <c r="F16" s="62">
        <v>0</v>
      </c>
      <c r="G16" s="62">
        <v>0</v>
      </c>
      <c r="H16" s="62">
        <v>0</v>
      </c>
      <c r="I16" s="62">
        <v>0</v>
      </c>
      <c r="J16" s="5">
        <v>0</v>
      </c>
      <c r="K16" s="5">
        <v>0</v>
      </c>
      <c r="L16" s="72"/>
    </row>
    <row r="17" spans="1:12" ht="16.5" customHeight="1" hidden="1" thickBot="1">
      <c r="A17" s="63"/>
      <c r="B17" s="69"/>
      <c r="C17" s="53" t="s">
        <v>7</v>
      </c>
      <c r="D17" s="51">
        <f t="shared" si="1"/>
        <v>13.7</v>
      </c>
      <c r="E17" s="52">
        <v>13.7</v>
      </c>
      <c r="F17" s="62">
        <v>0</v>
      </c>
      <c r="G17" s="62">
        <v>0</v>
      </c>
      <c r="H17" s="62">
        <v>0</v>
      </c>
      <c r="I17" s="62">
        <v>0</v>
      </c>
      <c r="J17" s="5">
        <v>0</v>
      </c>
      <c r="K17" s="5">
        <v>0</v>
      </c>
      <c r="L17" s="72"/>
    </row>
    <row r="18" spans="1:12" ht="20.25" customHeight="1" hidden="1" thickBot="1" thickTop="1">
      <c r="A18" s="70" t="s">
        <v>12</v>
      </c>
      <c r="B18" s="69" t="s">
        <v>13</v>
      </c>
      <c r="C18" s="53" t="s">
        <v>18</v>
      </c>
      <c r="D18" s="51">
        <f t="shared" si="1"/>
        <v>333.1</v>
      </c>
      <c r="E18" s="52">
        <v>333.1</v>
      </c>
      <c r="F18" s="62">
        <v>0</v>
      </c>
      <c r="G18" s="62">
        <v>0</v>
      </c>
      <c r="H18" s="62">
        <v>0</v>
      </c>
      <c r="I18" s="62">
        <v>0</v>
      </c>
      <c r="J18" s="5">
        <v>0</v>
      </c>
      <c r="K18" s="5">
        <v>0</v>
      </c>
      <c r="L18" s="72"/>
    </row>
    <row r="19" spans="1:12" ht="13.5" customHeight="1" hidden="1" thickBot="1">
      <c r="A19" s="70"/>
      <c r="B19" s="69"/>
      <c r="C19" s="53" t="s">
        <v>6</v>
      </c>
      <c r="D19" s="51">
        <f t="shared" si="1"/>
        <v>134.7</v>
      </c>
      <c r="E19" s="52">
        <v>134.7</v>
      </c>
      <c r="F19" s="62">
        <v>0</v>
      </c>
      <c r="G19" s="62">
        <v>0</v>
      </c>
      <c r="H19" s="62">
        <v>0</v>
      </c>
      <c r="I19" s="62">
        <v>0</v>
      </c>
      <c r="J19" s="5">
        <v>0</v>
      </c>
      <c r="K19" s="5">
        <v>0</v>
      </c>
      <c r="L19" s="72"/>
    </row>
    <row r="20" spans="1:12" ht="18.75" customHeight="1" hidden="1" thickBot="1">
      <c r="A20" s="70"/>
      <c r="B20" s="69"/>
      <c r="C20" s="53" t="s">
        <v>7</v>
      </c>
      <c r="D20" s="51">
        <f t="shared" si="1"/>
        <v>15</v>
      </c>
      <c r="E20" s="52">
        <v>15</v>
      </c>
      <c r="F20" s="62">
        <v>0</v>
      </c>
      <c r="G20" s="62">
        <v>0</v>
      </c>
      <c r="H20" s="62">
        <v>0</v>
      </c>
      <c r="I20" s="62">
        <v>0</v>
      </c>
      <c r="J20" s="5">
        <v>0</v>
      </c>
      <c r="K20" s="5">
        <v>0</v>
      </c>
      <c r="L20" s="72"/>
    </row>
    <row r="21" spans="1:12" ht="16.5" customHeight="1" hidden="1" thickBot="1" thickTop="1">
      <c r="A21" s="63" t="s">
        <v>14</v>
      </c>
      <c r="B21" s="69" t="s">
        <v>15</v>
      </c>
      <c r="C21" s="53" t="s">
        <v>18</v>
      </c>
      <c r="D21" s="51">
        <f t="shared" si="1"/>
        <v>1354.4</v>
      </c>
      <c r="E21" s="52">
        <v>1354.4</v>
      </c>
      <c r="F21" s="62">
        <v>0</v>
      </c>
      <c r="G21" s="62">
        <v>0</v>
      </c>
      <c r="H21" s="62">
        <v>0</v>
      </c>
      <c r="I21" s="62">
        <v>0</v>
      </c>
      <c r="J21" s="5">
        <v>0</v>
      </c>
      <c r="K21" s="5">
        <v>0</v>
      </c>
      <c r="L21" s="72"/>
    </row>
    <row r="22" spans="1:12" ht="15" customHeight="1" hidden="1" thickBot="1">
      <c r="A22" s="63"/>
      <c r="B22" s="69"/>
      <c r="C22" s="53" t="s">
        <v>6</v>
      </c>
      <c r="D22" s="51">
        <f t="shared" si="1"/>
        <v>547.6</v>
      </c>
      <c r="E22" s="52">
        <v>547.6</v>
      </c>
      <c r="F22" s="62">
        <v>0</v>
      </c>
      <c r="G22" s="62">
        <v>0</v>
      </c>
      <c r="H22" s="62">
        <v>0</v>
      </c>
      <c r="I22" s="62">
        <v>0</v>
      </c>
      <c r="J22" s="5">
        <v>0</v>
      </c>
      <c r="K22" s="5">
        <v>0</v>
      </c>
      <c r="L22" s="72"/>
    </row>
    <row r="23" spans="1:12" ht="18" customHeight="1" hidden="1" thickBot="1">
      <c r="A23" s="63"/>
      <c r="B23" s="69"/>
      <c r="C23" s="53" t="s">
        <v>7</v>
      </c>
      <c r="D23" s="51">
        <f t="shared" si="1"/>
        <v>60.8</v>
      </c>
      <c r="E23" s="52">
        <v>60.8</v>
      </c>
      <c r="F23" s="62">
        <v>0</v>
      </c>
      <c r="G23" s="62">
        <v>0</v>
      </c>
      <c r="H23" s="62">
        <v>0</v>
      </c>
      <c r="I23" s="62">
        <v>0</v>
      </c>
      <c r="J23" s="5">
        <v>0</v>
      </c>
      <c r="K23" s="5">
        <v>0</v>
      </c>
      <c r="L23" s="72"/>
    </row>
    <row r="24" spans="1:12" ht="18" customHeight="1" hidden="1" thickBot="1" thickTop="1">
      <c r="A24" s="70" t="s">
        <v>26</v>
      </c>
      <c r="B24" s="69" t="s">
        <v>28</v>
      </c>
      <c r="C24" s="53" t="s">
        <v>18</v>
      </c>
      <c r="D24" s="51">
        <f t="shared" si="1"/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5">
        <v>0</v>
      </c>
      <c r="K24" s="5">
        <v>0</v>
      </c>
      <c r="L24" s="72"/>
    </row>
    <row r="25" spans="1:12" ht="14.25" customHeight="1" hidden="1" thickBot="1" thickTop="1">
      <c r="A25" s="70"/>
      <c r="B25" s="69"/>
      <c r="C25" s="53" t="s">
        <v>6</v>
      </c>
      <c r="D25" s="51">
        <f t="shared" si="1"/>
        <v>2146.442</v>
      </c>
      <c r="E25" s="62">
        <v>0</v>
      </c>
      <c r="F25" s="52">
        <v>2146.442</v>
      </c>
      <c r="G25" s="62">
        <v>0</v>
      </c>
      <c r="H25" s="62">
        <v>0</v>
      </c>
      <c r="I25" s="62">
        <v>0</v>
      </c>
      <c r="J25" s="5">
        <v>0</v>
      </c>
      <c r="K25" s="5">
        <v>0</v>
      </c>
      <c r="L25" s="72"/>
    </row>
    <row r="26" spans="1:12" ht="18" customHeight="1" hidden="1" thickBot="1">
      <c r="A26" s="70"/>
      <c r="B26" s="69"/>
      <c r="C26" s="53" t="s">
        <v>7</v>
      </c>
      <c r="D26" s="51">
        <f t="shared" si="1"/>
        <v>70.957</v>
      </c>
      <c r="E26" s="62">
        <v>0</v>
      </c>
      <c r="F26" s="52">
        <v>70.957</v>
      </c>
      <c r="G26" s="62">
        <v>0</v>
      </c>
      <c r="H26" s="62">
        <v>0</v>
      </c>
      <c r="I26" s="62">
        <v>0</v>
      </c>
      <c r="J26" s="5">
        <v>0</v>
      </c>
      <c r="K26" s="5">
        <v>0</v>
      </c>
      <c r="L26" s="72"/>
    </row>
    <row r="27" spans="1:12" ht="31.5" customHeight="1" hidden="1" thickBot="1">
      <c r="A27" s="63" t="s">
        <v>31</v>
      </c>
      <c r="B27" s="54" t="s">
        <v>32</v>
      </c>
      <c r="C27" s="53" t="s">
        <v>7</v>
      </c>
      <c r="D27" s="51">
        <f t="shared" si="1"/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5">
        <v>0</v>
      </c>
      <c r="K27" s="5">
        <v>0</v>
      </c>
      <c r="L27" s="72"/>
    </row>
    <row r="28" spans="1:12" ht="18" customHeight="1" hidden="1" thickBot="1">
      <c r="A28" s="70" t="s">
        <v>39</v>
      </c>
      <c r="B28" s="69" t="s">
        <v>40</v>
      </c>
      <c r="C28" s="53" t="s">
        <v>6</v>
      </c>
      <c r="D28" s="51">
        <f t="shared" si="1"/>
        <v>2823.277</v>
      </c>
      <c r="E28" s="62">
        <v>0</v>
      </c>
      <c r="F28" s="62">
        <v>0</v>
      </c>
      <c r="G28" s="52">
        <v>2823.277</v>
      </c>
      <c r="H28" s="62">
        <v>0</v>
      </c>
      <c r="I28" s="62">
        <v>0</v>
      </c>
      <c r="J28" s="5">
        <v>0</v>
      </c>
      <c r="K28" s="5">
        <v>0</v>
      </c>
      <c r="L28" s="72"/>
    </row>
    <row r="29" spans="1:12" ht="32.25" customHeight="1" hidden="1" thickBot="1">
      <c r="A29" s="70"/>
      <c r="B29" s="69"/>
      <c r="C29" s="53" t="s">
        <v>42</v>
      </c>
      <c r="D29" s="51">
        <f t="shared" si="1"/>
        <v>308.698</v>
      </c>
      <c r="E29" s="62">
        <v>0</v>
      </c>
      <c r="F29" s="62">
        <v>0</v>
      </c>
      <c r="G29" s="52">
        <f>308.698</f>
        <v>308.698</v>
      </c>
      <c r="H29" s="62">
        <v>0</v>
      </c>
      <c r="I29" s="62">
        <v>0</v>
      </c>
      <c r="J29" s="5">
        <v>0</v>
      </c>
      <c r="K29" s="5">
        <v>0</v>
      </c>
      <c r="L29" s="72"/>
    </row>
    <row r="30" spans="1:12" ht="19.5" customHeight="1" hidden="1" thickBot="1">
      <c r="A30" s="68" t="s">
        <v>41</v>
      </c>
      <c r="B30" s="79" t="s">
        <v>47</v>
      </c>
      <c r="C30" s="53" t="s">
        <v>48</v>
      </c>
      <c r="D30" s="51">
        <f t="shared" si="1"/>
        <v>1869.963</v>
      </c>
      <c r="E30" s="62">
        <v>0</v>
      </c>
      <c r="F30" s="62">
        <v>0</v>
      </c>
      <c r="G30" s="62">
        <v>0</v>
      </c>
      <c r="H30" s="52">
        <v>1869.963</v>
      </c>
      <c r="I30" s="62">
        <v>0</v>
      </c>
      <c r="J30" s="5">
        <v>0</v>
      </c>
      <c r="K30" s="5">
        <v>0</v>
      </c>
      <c r="L30" s="72"/>
    </row>
    <row r="31" spans="1:12" ht="17.25" customHeight="1" hidden="1" thickBot="1">
      <c r="A31" s="68"/>
      <c r="B31" s="79"/>
      <c r="C31" s="53" t="s">
        <v>7</v>
      </c>
      <c r="D31" s="51">
        <f t="shared" si="1"/>
        <v>99.44900000000001</v>
      </c>
      <c r="E31" s="62">
        <v>0</v>
      </c>
      <c r="F31" s="62">
        <v>0</v>
      </c>
      <c r="G31" s="62">
        <v>0</v>
      </c>
      <c r="H31" s="52">
        <f>41.307+58.142</f>
        <v>99.44900000000001</v>
      </c>
      <c r="I31" s="62">
        <v>0</v>
      </c>
      <c r="J31" s="5">
        <v>0</v>
      </c>
      <c r="K31" s="5">
        <v>0</v>
      </c>
      <c r="L31" s="72"/>
    </row>
    <row r="32" spans="1:12" ht="22.5" customHeight="1" hidden="1" thickBot="1">
      <c r="A32" s="68" t="s">
        <v>49</v>
      </c>
      <c r="B32" s="79" t="s">
        <v>51</v>
      </c>
      <c r="C32" s="53" t="s">
        <v>48</v>
      </c>
      <c r="D32" s="51">
        <f t="shared" si="1"/>
        <v>801.363</v>
      </c>
      <c r="E32" s="62">
        <v>0</v>
      </c>
      <c r="F32" s="62">
        <v>0</v>
      </c>
      <c r="G32" s="62">
        <v>0</v>
      </c>
      <c r="H32" s="52">
        <v>801.363</v>
      </c>
      <c r="I32" s="62">
        <v>0</v>
      </c>
      <c r="J32" s="5">
        <v>0</v>
      </c>
      <c r="K32" s="5">
        <v>0</v>
      </c>
      <c r="L32" s="72"/>
    </row>
    <row r="33" spans="1:12" ht="22.5" customHeight="1" hidden="1" thickBot="1">
      <c r="A33" s="68"/>
      <c r="B33" s="79"/>
      <c r="C33" s="53" t="s">
        <v>7</v>
      </c>
      <c r="D33" s="51">
        <f t="shared" si="1"/>
        <v>132.69</v>
      </c>
      <c r="E33" s="62">
        <v>0</v>
      </c>
      <c r="F33" s="62">
        <v>0</v>
      </c>
      <c r="G33" s="52">
        <v>4.96</v>
      </c>
      <c r="H33" s="52">
        <f>102.814+24.916</f>
        <v>127.72999999999999</v>
      </c>
      <c r="I33" s="62">
        <v>0</v>
      </c>
      <c r="J33" s="5">
        <v>0</v>
      </c>
      <c r="K33" s="5">
        <v>0</v>
      </c>
      <c r="L33" s="72"/>
    </row>
    <row r="34" spans="1:13" ht="23.25" customHeight="1">
      <c r="A34" s="74" t="s">
        <v>20</v>
      </c>
      <c r="B34" s="80" t="s">
        <v>21</v>
      </c>
      <c r="C34" s="50" t="s">
        <v>19</v>
      </c>
      <c r="D34" s="51">
        <f t="shared" si="1"/>
        <v>66456.75899999999</v>
      </c>
      <c r="E34" s="56">
        <f aca="true" t="shared" si="3" ref="E34:K34">E35+E36+E37</f>
        <v>17507.8</v>
      </c>
      <c r="F34" s="56">
        <f t="shared" si="3"/>
        <v>7676.383</v>
      </c>
      <c r="G34" s="56">
        <f t="shared" si="3"/>
        <v>7702.2</v>
      </c>
      <c r="H34" s="56">
        <f t="shared" si="3"/>
        <v>7065.996</v>
      </c>
      <c r="I34" s="56">
        <f t="shared" si="3"/>
        <v>9345.354000000001</v>
      </c>
      <c r="J34" s="31">
        <f t="shared" si="3"/>
        <v>11442.547999999999</v>
      </c>
      <c r="K34" s="32">
        <f t="shared" si="3"/>
        <v>5716.478</v>
      </c>
      <c r="L34" s="72"/>
      <c r="M34" s="16"/>
    </row>
    <row r="35" spans="1:12" ht="32.25" customHeight="1">
      <c r="A35" s="74"/>
      <c r="B35" s="81"/>
      <c r="C35" s="50" t="s">
        <v>18</v>
      </c>
      <c r="D35" s="51">
        <f t="shared" si="1"/>
        <v>39434.497</v>
      </c>
      <c r="E35" s="56">
        <f>E38+E41</f>
        <v>3980</v>
      </c>
      <c r="F35" s="56">
        <f>F38+F41+F44+F47</f>
        <v>7099.8189999999995</v>
      </c>
      <c r="G35" s="56">
        <f>G51</f>
        <v>6437.195</v>
      </c>
      <c r="H35" s="56">
        <f>H38+H41+H44+H47+H51</f>
        <v>6320.139</v>
      </c>
      <c r="I35" s="56">
        <f>I38+I41+I44+I47+I51</f>
        <v>5040.433</v>
      </c>
      <c r="J35" s="11">
        <f>J38+J41+J44+J47+J51</f>
        <v>5040.433</v>
      </c>
      <c r="K35" s="33">
        <f>K38+K41+K44+K47+K51</f>
        <v>5516.478</v>
      </c>
      <c r="L35" s="72"/>
    </row>
    <row r="36" spans="1:12" ht="22.5" customHeight="1">
      <c r="A36" s="74"/>
      <c r="B36" s="81"/>
      <c r="C36" s="50" t="s">
        <v>6</v>
      </c>
      <c r="D36" s="51">
        <f t="shared" si="1"/>
        <v>16996.24</v>
      </c>
      <c r="E36" s="56">
        <f>E39+E42</f>
        <v>13043.7</v>
      </c>
      <c r="F36" s="56">
        <f>F39+F42+F45+F48</f>
        <v>66.50399999999999</v>
      </c>
      <c r="G36" s="56">
        <f>G38+G41+G44+G47</f>
        <v>0</v>
      </c>
      <c r="H36" s="56">
        <v>0</v>
      </c>
      <c r="I36" s="56">
        <f>I54+I56</f>
        <v>3886.036</v>
      </c>
      <c r="J36" s="11">
        <f>J39+J42+J45+J48</f>
        <v>0</v>
      </c>
      <c r="K36" s="33">
        <f>K39+K42+K45+K48</f>
        <v>0</v>
      </c>
      <c r="L36" s="72"/>
    </row>
    <row r="37" spans="1:12" ht="22.5" customHeight="1">
      <c r="A37" s="74"/>
      <c r="B37" s="82"/>
      <c r="C37" s="50" t="s">
        <v>7</v>
      </c>
      <c r="D37" s="51">
        <f t="shared" si="1"/>
        <v>10026.021999999999</v>
      </c>
      <c r="E37" s="56">
        <f>E40+E43</f>
        <v>484.09999999999997</v>
      </c>
      <c r="F37" s="56">
        <f>F40+F43+F46+F49</f>
        <v>510.06</v>
      </c>
      <c r="G37" s="56">
        <f>G50+G52</f>
        <v>1265.005</v>
      </c>
      <c r="H37" s="56">
        <f>H50+H52</f>
        <v>745.8570000000002</v>
      </c>
      <c r="I37" s="56">
        <f>I52+I53+I55+I57</f>
        <v>418.8849999999999</v>
      </c>
      <c r="J37" s="11">
        <f>J40+J43+J46+J49+J50+J52</f>
        <v>6402.115</v>
      </c>
      <c r="K37" s="33">
        <f>K40+K43+K46+K49+K50+K52</f>
        <v>200</v>
      </c>
      <c r="L37" s="72"/>
    </row>
    <row r="38" spans="1:12" ht="15.75" customHeight="1" hidden="1" thickBot="1">
      <c r="A38" s="70" t="s">
        <v>22</v>
      </c>
      <c r="B38" s="69" t="s">
        <v>23</v>
      </c>
      <c r="C38" s="53" t="s">
        <v>18</v>
      </c>
      <c r="D38" s="51">
        <f t="shared" si="1"/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9">
        <v>0</v>
      </c>
      <c r="K38" s="9">
        <v>0</v>
      </c>
      <c r="L38" s="72"/>
    </row>
    <row r="39" spans="1:12" ht="14.25" customHeight="1" hidden="1" thickBot="1">
      <c r="A39" s="70"/>
      <c r="B39" s="69"/>
      <c r="C39" s="53" t="s">
        <v>6</v>
      </c>
      <c r="D39" s="51">
        <f t="shared" si="1"/>
        <v>2429.7</v>
      </c>
      <c r="E39" s="52">
        <v>2429.7</v>
      </c>
      <c r="F39" s="52">
        <v>0</v>
      </c>
      <c r="G39" s="52">
        <v>0</v>
      </c>
      <c r="H39" s="52">
        <v>0</v>
      </c>
      <c r="I39" s="52">
        <v>0</v>
      </c>
      <c r="J39" s="12">
        <v>0</v>
      </c>
      <c r="K39" s="12">
        <v>0</v>
      </c>
      <c r="L39" s="72"/>
    </row>
    <row r="40" spans="1:12" ht="17.25" customHeight="1" hidden="1" thickBot="1">
      <c r="A40" s="70"/>
      <c r="B40" s="69"/>
      <c r="C40" s="53" t="s">
        <v>7</v>
      </c>
      <c r="D40" s="51">
        <f t="shared" si="1"/>
        <v>7.7</v>
      </c>
      <c r="E40" s="52">
        <v>7.7</v>
      </c>
      <c r="F40" s="52">
        <v>0</v>
      </c>
      <c r="G40" s="52">
        <v>0</v>
      </c>
      <c r="H40" s="52">
        <v>0</v>
      </c>
      <c r="I40" s="52">
        <v>0</v>
      </c>
      <c r="J40" s="7">
        <v>0</v>
      </c>
      <c r="K40" s="7">
        <v>0</v>
      </c>
      <c r="L40" s="72"/>
    </row>
    <row r="41" spans="1:12" ht="18.75" customHeight="1" hidden="1" thickBot="1" thickTop="1">
      <c r="A41" s="68" t="s">
        <v>17</v>
      </c>
      <c r="B41" s="69" t="s">
        <v>24</v>
      </c>
      <c r="C41" s="53" t="s">
        <v>18</v>
      </c>
      <c r="D41" s="51">
        <f t="shared" si="1"/>
        <v>8554.846</v>
      </c>
      <c r="E41" s="52">
        <v>3980</v>
      </c>
      <c r="F41" s="52">
        <v>4574.846</v>
      </c>
      <c r="G41" s="52">
        <v>0</v>
      </c>
      <c r="H41" s="52">
        <v>0</v>
      </c>
      <c r="I41" s="52">
        <v>0</v>
      </c>
      <c r="J41" s="7">
        <v>0</v>
      </c>
      <c r="K41" s="7">
        <v>0</v>
      </c>
      <c r="L41" s="72"/>
    </row>
    <row r="42" spans="1:12" ht="16.5" customHeight="1" hidden="1" thickBot="1" thickTop="1">
      <c r="A42" s="68"/>
      <c r="B42" s="69"/>
      <c r="C42" s="53" t="s">
        <v>6</v>
      </c>
      <c r="D42" s="51">
        <f t="shared" si="1"/>
        <v>10656.852</v>
      </c>
      <c r="E42" s="52">
        <v>10614</v>
      </c>
      <c r="F42" s="52">
        <v>42.852</v>
      </c>
      <c r="G42" s="52">
        <v>0</v>
      </c>
      <c r="H42" s="52">
        <v>0</v>
      </c>
      <c r="I42" s="52">
        <v>0</v>
      </c>
      <c r="J42" s="7">
        <v>0</v>
      </c>
      <c r="K42" s="7">
        <v>0</v>
      </c>
      <c r="L42" s="72"/>
    </row>
    <row r="43" spans="1:12" ht="17.25" customHeight="1" hidden="1" thickBot="1" thickTop="1">
      <c r="A43" s="68"/>
      <c r="B43" s="69"/>
      <c r="C43" s="53" t="s">
        <v>7</v>
      </c>
      <c r="D43" s="51">
        <f t="shared" si="1"/>
        <v>624.1659999999999</v>
      </c>
      <c r="E43" s="52">
        <v>476.4</v>
      </c>
      <c r="F43" s="52">
        <v>147.766</v>
      </c>
      <c r="G43" s="52">
        <v>0</v>
      </c>
      <c r="H43" s="52">
        <v>0</v>
      </c>
      <c r="I43" s="52">
        <v>0</v>
      </c>
      <c r="J43" s="7">
        <v>0</v>
      </c>
      <c r="K43" s="7">
        <v>0</v>
      </c>
      <c r="L43" s="72"/>
    </row>
    <row r="44" spans="1:12" ht="18.75" customHeight="1" hidden="1" thickBot="1" thickTop="1">
      <c r="A44" s="68" t="s">
        <v>29</v>
      </c>
      <c r="B44" s="69" t="s">
        <v>30</v>
      </c>
      <c r="C44" s="53" t="s">
        <v>18</v>
      </c>
      <c r="D44" s="51">
        <f t="shared" si="1"/>
        <v>1799.068</v>
      </c>
      <c r="E44" s="52">
        <v>0</v>
      </c>
      <c r="F44" s="52">
        <v>1799.068</v>
      </c>
      <c r="G44" s="52">
        <v>0</v>
      </c>
      <c r="H44" s="52">
        <v>0</v>
      </c>
      <c r="I44" s="52">
        <v>0</v>
      </c>
      <c r="J44" s="7">
        <v>0</v>
      </c>
      <c r="K44" s="7">
        <v>0</v>
      </c>
      <c r="L44" s="72"/>
    </row>
    <row r="45" spans="1:12" ht="14.25" customHeight="1" hidden="1" thickBot="1" thickTop="1">
      <c r="A45" s="68"/>
      <c r="B45" s="69"/>
      <c r="C45" s="53" t="s">
        <v>6</v>
      </c>
      <c r="D45" s="51">
        <f t="shared" si="1"/>
        <v>16.852</v>
      </c>
      <c r="E45" s="52">
        <v>0</v>
      </c>
      <c r="F45" s="52">
        <v>16.852</v>
      </c>
      <c r="G45" s="52">
        <v>0</v>
      </c>
      <c r="H45" s="52">
        <v>0</v>
      </c>
      <c r="I45" s="52">
        <v>0</v>
      </c>
      <c r="J45" s="7">
        <v>0</v>
      </c>
      <c r="K45" s="7">
        <v>0</v>
      </c>
      <c r="L45" s="72"/>
    </row>
    <row r="46" spans="1:12" ht="18" customHeight="1" hidden="1" thickBot="1" thickTop="1">
      <c r="A46" s="68"/>
      <c r="B46" s="69"/>
      <c r="C46" s="53" t="s">
        <v>7</v>
      </c>
      <c r="D46" s="51">
        <f t="shared" si="1"/>
        <v>103.11200000000001</v>
      </c>
      <c r="E46" s="52">
        <v>0</v>
      </c>
      <c r="F46" s="52">
        <f>58.109+36.603+8.4</f>
        <v>103.11200000000001</v>
      </c>
      <c r="G46" s="52">
        <v>0</v>
      </c>
      <c r="H46" s="52">
        <v>0</v>
      </c>
      <c r="I46" s="52">
        <v>0</v>
      </c>
      <c r="J46" s="7">
        <v>0</v>
      </c>
      <c r="K46" s="7">
        <v>0</v>
      </c>
      <c r="L46" s="72"/>
    </row>
    <row r="47" spans="1:12" ht="24.75" customHeight="1" hidden="1" thickBot="1" thickTop="1">
      <c r="A47" s="68" t="s">
        <v>35</v>
      </c>
      <c r="B47" s="69" t="s">
        <v>36</v>
      </c>
      <c r="C47" s="53" t="s">
        <v>18</v>
      </c>
      <c r="D47" s="51">
        <f t="shared" si="1"/>
        <v>725.905</v>
      </c>
      <c r="E47" s="52">
        <v>0</v>
      </c>
      <c r="F47" s="52">
        <v>725.905</v>
      </c>
      <c r="G47" s="52">
        <v>0</v>
      </c>
      <c r="H47" s="52">
        <v>0</v>
      </c>
      <c r="I47" s="52">
        <v>0</v>
      </c>
      <c r="J47" s="7">
        <v>0</v>
      </c>
      <c r="K47" s="7">
        <v>0</v>
      </c>
      <c r="L47" s="72"/>
    </row>
    <row r="48" spans="1:12" ht="24.75" customHeight="1" hidden="1" thickBot="1" thickTop="1">
      <c r="A48" s="68"/>
      <c r="B48" s="69"/>
      <c r="C48" s="53" t="s">
        <v>6</v>
      </c>
      <c r="D48" s="51">
        <f t="shared" si="1"/>
        <v>6.8</v>
      </c>
      <c r="E48" s="52">
        <v>0</v>
      </c>
      <c r="F48" s="52">
        <v>6.8</v>
      </c>
      <c r="G48" s="52">
        <v>0</v>
      </c>
      <c r="H48" s="52">
        <v>0</v>
      </c>
      <c r="I48" s="52">
        <v>0</v>
      </c>
      <c r="J48" s="7">
        <v>0</v>
      </c>
      <c r="K48" s="7">
        <v>0</v>
      </c>
      <c r="L48" s="72"/>
    </row>
    <row r="49" spans="1:12" ht="23.25" customHeight="1" hidden="1" thickBot="1" thickTop="1">
      <c r="A49" s="68"/>
      <c r="B49" s="69"/>
      <c r="C49" s="53" t="s">
        <v>7</v>
      </c>
      <c r="D49" s="51">
        <f t="shared" si="1"/>
        <v>259.182</v>
      </c>
      <c r="E49" s="52">
        <v>0</v>
      </c>
      <c r="F49" s="52">
        <f>23.447+128.159+107.576</f>
        <v>259.182</v>
      </c>
      <c r="G49" s="52">
        <v>0</v>
      </c>
      <c r="H49" s="52">
        <v>0</v>
      </c>
      <c r="I49" s="52">
        <v>0</v>
      </c>
      <c r="J49" s="7">
        <v>0</v>
      </c>
      <c r="K49" s="7">
        <v>0</v>
      </c>
      <c r="L49" s="72"/>
    </row>
    <row r="50" spans="1:12" ht="81" customHeight="1" hidden="1" thickBot="1" thickTop="1">
      <c r="A50" s="64" t="s">
        <v>43</v>
      </c>
      <c r="B50" s="54" t="s">
        <v>44</v>
      </c>
      <c r="C50" s="57" t="s">
        <v>7</v>
      </c>
      <c r="D50" s="51">
        <f t="shared" si="1"/>
        <v>770</v>
      </c>
      <c r="E50" s="52">
        <v>0</v>
      </c>
      <c r="F50" s="52">
        <v>0</v>
      </c>
      <c r="G50" s="52">
        <f>300+270</f>
        <v>570</v>
      </c>
      <c r="H50" s="52">
        <f>280-80</f>
        <v>200</v>
      </c>
      <c r="I50" s="52">
        <v>0</v>
      </c>
      <c r="J50" s="7">
        <v>0</v>
      </c>
      <c r="K50" s="7">
        <v>0</v>
      </c>
      <c r="L50" s="72"/>
    </row>
    <row r="51" spans="1:12" ht="32.25" customHeight="1" thickBot="1">
      <c r="A51" s="88" t="s">
        <v>45</v>
      </c>
      <c r="B51" s="85" t="s">
        <v>46</v>
      </c>
      <c r="C51" s="53" t="s">
        <v>18</v>
      </c>
      <c r="D51" s="51">
        <f t="shared" si="1"/>
        <v>28354.678</v>
      </c>
      <c r="E51" s="52">
        <v>0</v>
      </c>
      <c r="F51" s="52">
        <v>0</v>
      </c>
      <c r="G51" s="52">
        <v>6437.195</v>
      </c>
      <c r="H51" s="52">
        <f>6102.213+217.926</f>
        <v>6320.139</v>
      </c>
      <c r="I51" s="52">
        <v>5040.433</v>
      </c>
      <c r="J51" s="7">
        <v>5040.433</v>
      </c>
      <c r="K51" s="7">
        <v>5516.478</v>
      </c>
      <c r="L51" s="72"/>
    </row>
    <row r="52" spans="1:12" ht="33.75" customHeight="1" thickTop="1">
      <c r="A52" s="89"/>
      <c r="B52" s="86"/>
      <c r="C52" s="53" t="s">
        <v>59</v>
      </c>
      <c r="D52" s="51">
        <f t="shared" si="1"/>
        <v>7999.696</v>
      </c>
      <c r="E52" s="52">
        <v>0</v>
      </c>
      <c r="F52" s="52">
        <v>0</v>
      </c>
      <c r="G52" s="52">
        <f>205.99+3.12+9+199.999+9.98+57.787+12.913+1.15+178.899+16.167</f>
        <v>695.005</v>
      </c>
      <c r="H52" s="52">
        <f>6516.647-6102.213+131.423</f>
        <v>545.8570000000002</v>
      </c>
      <c r="I52" s="52">
        <v>156.719</v>
      </c>
      <c r="J52" s="12">
        <f>200+6202.115</f>
        <v>6402.115</v>
      </c>
      <c r="K52" s="12">
        <v>200</v>
      </c>
      <c r="L52" s="72"/>
    </row>
    <row r="53" spans="1:12" ht="25.5" customHeight="1">
      <c r="A53" s="90"/>
      <c r="B53" s="87"/>
      <c r="C53" s="53" t="s">
        <v>7</v>
      </c>
      <c r="D53" s="51">
        <f t="shared" si="1"/>
        <v>141.34</v>
      </c>
      <c r="E53" s="52"/>
      <c r="F53" s="52"/>
      <c r="G53" s="52"/>
      <c r="H53" s="52"/>
      <c r="I53" s="52">
        <v>141.34</v>
      </c>
      <c r="J53" s="12"/>
      <c r="K53" s="12"/>
      <c r="L53" s="72"/>
    </row>
    <row r="54" spans="1:12" ht="18.75" customHeight="1">
      <c r="A54" s="68" t="s">
        <v>52</v>
      </c>
      <c r="B54" s="69" t="s">
        <v>54</v>
      </c>
      <c r="C54" s="53" t="s">
        <v>6</v>
      </c>
      <c r="D54" s="51">
        <f>E54+F54+G54+H54+I54+J54+K54</f>
        <v>2574.577</v>
      </c>
      <c r="E54" s="52"/>
      <c r="F54" s="52"/>
      <c r="G54" s="52"/>
      <c r="H54" s="52"/>
      <c r="I54" s="52">
        <v>2574.577</v>
      </c>
      <c r="J54" s="6"/>
      <c r="K54" s="6"/>
      <c r="L54" s="72"/>
    </row>
    <row r="55" spans="1:12" ht="33.75" customHeight="1">
      <c r="A55" s="68"/>
      <c r="B55" s="69"/>
      <c r="C55" s="53" t="s">
        <v>59</v>
      </c>
      <c r="D55" s="51">
        <f>E55+F55+G55+H55+I55+J55+K55</f>
        <v>80.04999999999995</v>
      </c>
      <c r="E55" s="52"/>
      <c r="F55" s="52"/>
      <c r="G55" s="52"/>
      <c r="H55" s="52"/>
      <c r="I55" s="52">
        <f>64+1553.076-789.984-747.042</f>
        <v>80.04999999999995</v>
      </c>
      <c r="J55" s="6"/>
      <c r="K55" s="6"/>
      <c r="L55" s="72"/>
    </row>
    <row r="56" spans="1:12" ht="21.75" customHeight="1">
      <c r="A56" s="68" t="s">
        <v>53</v>
      </c>
      <c r="B56" s="69" t="s">
        <v>55</v>
      </c>
      <c r="C56" s="53" t="s">
        <v>6</v>
      </c>
      <c r="D56" s="51">
        <f>E56+F56+G56+H56+I56+J56+K56</f>
        <v>1311.459</v>
      </c>
      <c r="E56" s="52"/>
      <c r="F56" s="52"/>
      <c r="G56" s="52"/>
      <c r="H56" s="52"/>
      <c r="I56" s="52">
        <f>2000-113.964-574.577</f>
        <v>1311.459</v>
      </c>
      <c r="J56" s="6"/>
      <c r="K56" s="6"/>
      <c r="L56" s="72"/>
    </row>
    <row r="57" spans="1:12" ht="33.75" customHeight="1">
      <c r="A57" s="68"/>
      <c r="B57" s="69"/>
      <c r="C57" s="53" t="s">
        <v>59</v>
      </c>
      <c r="D57" s="51">
        <f>E57+F57+G57+H57+I57+J57+K57</f>
        <v>40.775999999999954</v>
      </c>
      <c r="E57" s="52"/>
      <c r="F57" s="52"/>
      <c r="G57" s="52"/>
      <c r="H57" s="52"/>
      <c r="I57" s="52">
        <f>64+1386.173-852.922-556.475</f>
        <v>40.775999999999954</v>
      </c>
      <c r="J57" s="8"/>
      <c r="K57" s="34"/>
      <c r="L57" s="72"/>
    </row>
    <row r="58" spans="1:13" ht="23.25" customHeight="1">
      <c r="A58" s="91" t="s">
        <v>33</v>
      </c>
      <c r="B58" s="78" t="s">
        <v>50</v>
      </c>
      <c r="C58" s="50" t="s">
        <v>19</v>
      </c>
      <c r="D58" s="51">
        <f t="shared" si="1"/>
        <v>4541.255999999999</v>
      </c>
      <c r="E58" s="56">
        <f>E59+E60+E61</f>
        <v>0</v>
      </c>
      <c r="F58" s="56">
        <f aca="true" t="shared" si="4" ref="F58:K58">F59+F60+F61</f>
        <v>0</v>
      </c>
      <c r="G58" s="56">
        <f t="shared" si="4"/>
        <v>693.951</v>
      </c>
      <c r="H58" s="56">
        <f t="shared" si="4"/>
        <v>1278.8459999999998</v>
      </c>
      <c r="I58" s="56">
        <f t="shared" si="4"/>
        <v>1568.459</v>
      </c>
      <c r="J58" s="11">
        <f t="shared" si="4"/>
        <v>500</v>
      </c>
      <c r="K58" s="33">
        <f t="shared" si="4"/>
        <v>500</v>
      </c>
      <c r="L58" s="72"/>
      <c r="M58" s="16"/>
    </row>
    <row r="59" spans="1:12" ht="37.5" customHeight="1" hidden="1" thickBot="1">
      <c r="A59" s="91"/>
      <c r="B59" s="78"/>
      <c r="C59" s="50" t="s">
        <v>18</v>
      </c>
      <c r="D59" s="51">
        <f t="shared" si="1"/>
        <v>0</v>
      </c>
      <c r="E59" s="52">
        <v>0</v>
      </c>
      <c r="F59" s="52">
        <v>0</v>
      </c>
      <c r="G59" s="52">
        <v>0</v>
      </c>
      <c r="H59" s="52"/>
      <c r="I59" s="52"/>
      <c r="J59" s="6"/>
      <c r="K59" s="7">
        <v>0</v>
      </c>
      <c r="L59" s="72"/>
    </row>
    <row r="60" spans="1:12" ht="23.25" customHeight="1" hidden="1" thickBot="1" thickTop="1">
      <c r="A60" s="91"/>
      <c r="B60" s="78"/>
      <c r="C60" s="50" t="s">
        <v>6</v>
      </c>
      <c r="D60" s="51">
        <f t="shared" si="1"/>
        <v>0</v>
      </c>
      <c r="E60" s="52">
        <v>0</v>
      </c>
      <c r="F60" s="52">
        <v>0</v>
      </c>
      <c r="G60" s="52">
        <v>0</v>
      </c>
      <c r="H60" s="52">
        <v>0</v>
      </c>
      <c r="I60" s="52"/>
      <c r="J60" s="6"/>
      <c r="K60" s="7">
        <v>0</v>
      </c>
      <c r="L60" s="72"/>
    </row>
    <row r="61" spans="1:12" ht="63.75" customHeight="1" thickBot="1">
      <c r="A61" s="91"/>
      <c r="B61" s="78"/>
      <c r="C61" s="50" t="s">
        <v>7</v>
      </c>
      <c r="D61" s="51">
        <f t="shared" si="1"/>
        <v>4541.255999999999</v>
      </c>
      <c r="E61" s="52">
        <v>0</v>
      </c>
      <c r="F61" s="52">
        <v>0</v>
      </c>
      <c r="G61" s="52">
        <f>232.398+461.553</f>
        <v>693.951</v>
      </c>
      <c r="H61" s="52">
        <f>2265.587-H11-H37-13.705</f>
        <v>1278.8459999999998</v>
      </c>
      <c r="I61" s="52">
        <f>415.281+1153.178</f>
        <v>1568.459</v>
      </c>
      <c r="J61" s="25">
        <v>500</v>
      </c>
      <c r="K61" s="35">
        <v>500</v>
      </c>
      <c r="L61" s="72"/>
    </row>
    <row r="62" spans="1:12" ht="68.25" customHeight="1" hidden="1" thickBot="1">
      <c r="A62" s="65" t="s">
        <v>37</v>
      </c>
      <c r="B62" s="50" t="s">
        <v>38</v>
      </c>
      <c r="C62" s="50" t="s">
        <v>7</v>
      </c>
      <c r="D62" s="51">
        <f t="shared" si="1"/>
        <v>0</v>
      </c>
      <c r="E62" s="51">
        <f aca="true" t="shared" si="5" ref="E62:K62">F62+G62+H62+I62+J62+K62+L62</f>
        <v>0</v>
      </c>
      <c r="F62" s="51">
        <f t="shared" si="5"/>
        <v>0</v>
      </c>
      <c r="G62" s="51">
        <f t="shared" si="5"/>
        <v>0</v>
      </c>
      <c r="H62" s="51">
        <f t="shared" si="5"/>
        <v>0</v>
      </c>
      <c r="I62" s="51">
        <f t="shared" si="5"/>
        <v>0</v>
      </c>
      <c r="J62" s="20">
        <f t="shared" si="5"/>
        <v>0</v>
      </c>
      <c r="K62" s="26">
        <f t="shared" si="5"/>
        <v>0</v>
      </c>
      <c r="L62" s="72"/>
    </row>
    <row r="63" spans="1:13" ht="33" customHeight="1">
      <c r="A63" s="92"/>
      <c r="B63" s="74" t="s">
        <v>25</v>
      </c>
      <c r="C63" s="50" t="s">
        <v>18</v>
      </c>
      <c r="D63" s="51">
        <f t="shared" si="1"/>
        <v>42975.597</v>
      </c>
      <c r="E63" s="56">
        <f aca="true" t="shared" si="6" ref="E63:F65">E9+E35</f>
        <v>7521.1</v>
      </c>
      <c r="F63" s="56">
        <f t="shared" si="6"/>
        <v>7099.8189999999995</v>
      </c>
      <c r="G63" s="56">
        <f>G9+G35</f>
        <v>6437.195</v>
      </c>
      <c r="H63" s="56">
        <f aca="true" t="shared" si="7" ref="H63:K64">H9+H35+H59</f>
        <v>6320.139</v>
      </c>
      <c r="I63" s="56">
        <f t="shared" si="7"/>
        <v>5040.433</v>
      </c>
      <c r="J63" s="24">
        <f t="shared" si="7"/>
        <v>5040.433</v>
      </c>
      <c r="K63" s="24">
        <f t="shared" si="7"/>
        <v>5516.478</v>
      </c>
      <c r="L63" s="72"/>
      <c r="M63" s="16"/>
    </row>
    <row r="64" spans="1:13" ht="23.25" customHeight="1">
      <c r="A64" s="92"/>
      <c r="B64" s="74"/>
      <c r="C64" s="50" t="s">
        <v>6</v>
      </c>
      <c r="D64" s="51">
        <f t="shared" si="1"/>
        <v>26069.085</v>
      </c>
      <c r="E64" s="56">
        <f t="shared" si="6"/>
        <v>14475.5</v>
      </c>
      <c r="F64" s="56">
        <f t="shared" si="6"/>
        <v>2212.946</v>
      </c>
      <c r="G64" s="56">
        <f>G10+G36+G60</f>
        <v>2823.277</v>
      </c>
      <c r="H64" s="56">
        <f t="shared" si="7"/>
        <v>2671.326</v>
      </c>
      <c r="I64" s="56">
        <f t="shared" si="7"/>
        <v>3886.036</v>
      </c>
      <c r="J64" s="10">
        <f t="shared" si="7"/>
        <v>0</v>
      </c>
      <c r="K64" s="10">
        <f t="shared" si="7"/>
        <v>0</v>
      </c>
      <c r="L64" s="72"/>
      <c r="M64" s="16"/>
    </row>
    <row r="65" spans="1:13" ht="23.25" customHeight="1">
      <c r="A65" s="92"/>
      <c r="B65" s="74"/>
      <c r="C65" s="50" t="s">
        <v>7</v>
      </c>
      <c r="D65" s="51">
        <f t="shared" si="1"/>
        <v>15338.171999999999</v>
      </c>
      <c r="E65" s="56">
        <f t="shared" si="6"/>
        <v>643.1999999999999</v>
      </c>
      <c r="F65" s="56">
        <f t="shared" si="6"/>
        <v>581.017</v>
      </c>
      <c r="G65" s="56">
        <f>G11+G37+G61</f>
        <v>2272.614</v>
      </c>
      <c r="H65" s="56">
        <f>H11+H37+H61</f>
        <v>2251.882</v>
      </c>
      <c r="I65" s="56">
        <f>I37+I58</f>
        <v>1987.344</v>
      </c>
      <c r="J65" s="10">
        <f>J11+J37+J61</f>
        <v>6902.115</v>
      </c>
      <c r="K65" s="10">
        <f>K11+K37+K61</f>
        <v>700</v>
      </c>
      <c r="L65" s="72"/>
      <c r="M65" s="16"/>
    </row>
    <row r="66" spans="1:13" ht="24" customHeight="1" thickBot="1">
      <c r="A66" s="92"/>
      <c r="B66" s="74"/>
      <c r="C66" s="60" t="s">
        <v>19</v>
      </c>
      <c r="D66" s="51">
        <f t="shared" si="1"/>
        <v>84382.854</v>
      </c>
      <c r="E66" s="61">
        <f aca="true" t="shared" si="8" ref="E66:K66">E63+E64+E65</f>
        <v>22639.8</v>
      </c>
      <c r="F66" s="61">
        <f t="shared" si="8"/>
        <v>9893.782</v>
      </c>
      <c r="G66" s="61">
        <f t="shared" si="8"/>
        <v>11533.086</v>
      </c>
      <c r="H66" s="61">
        <f t="shared" si="8"/>
        <v>11243.347</v>
      </c>
      <c r="I66" s="61">
        <f t="shared" si="8"/>
        <v>10913.813000000002</v>
      </c>
      <c r="J66" s="27">
        <f t="shared" si="8"/>
        <v>11942.547999999999</v>
      </c>
      <c r="K66" s="27">
        <f t="shared" si="8"/>
        <v>6216.478</v>
      </c>
      <c r="L66" s="73"/>
      <c r="M66" s="16"/>
    </row>
    <row r="67" spans="1:12" ht="12.75">
      <c r="A67" s="2"/>
      <c r="B67" s="2"/>
      <c r="C67" s="17"/>
      <c r="D67" s="21"/>
      <c r="E67" s="22"/>
      <c r="F67" s="15"/>
      <c r="G67" s="15"/>
      <c r="H67" s="15"/>
      <c r="I67" s="15"/>
      <c r="J67" s="15"/>
      <c r="K67" s="15"/>
      <c r="L67" s="2"/>
    </row>
    <row r="68" spans="1:15" ht="12.75">
      <c r="A68" s="2"/>
      <c r="B68" s="36"/>
      <c r="C68" s="36"/>
      <c r="D68" s="37"/>
      <c r="E68" s="37"/>
      <c r="F68" s="37"/>
      <c r="G68" s="37"/>
      <c r="H68" s="37"/>
      <c r="I68" s="37"/>
      <c r="J68" s="37"/>
      <c r="K68" s="38"/>
      <c r="L68" s="36"/>
      <c r="M68" s="39"/>
      <c r="N68" s="39"/>
      <c r="O68" s="39"/>
    </row>
    <row r="69" spans="1:15" ht="12.75">
      <c r="A69" s="2"/>
      <c r="B69" s="36"/>
      <c r="C69" s="36"/>
      <c r="D69" s="37"/>
      <c r="E69" s="36"/>
      <c r="F69" s="36"/>
      <c r="G69" s="40"/>
      <c r="H69" s="36"/>
      <c r="I69" s="36"/>
      <c r="J69" s="36"/>
      <c r="K69" s="36"/>
      <c r="L69" s="36"/>
      <c r="M69" s="39"/>
      <c r="N69" s="39"/>
      <c r="O69" s="39"/>
    </row>
    <row r="70" spans="1:15" ht="12.75">
      <c r="A70" s="2"/>
      <c r="B70" s="36"/>
      <c r="C70" s="36"/>
      <c r="D70" s="37"/>
      <c r="E70" s="36"/>
      <c r="F70" s="36" t="s">
        <v>56</v>
      </c>
      <c r="G70" s="36" t="s">
        <v>57</v>
      </c>
      <c r="H70" s="48">
        <v>2574577.34</v>
      </c>
      <c r="I70" s="28"/>
      <c r="J70" s="36"/>
      <c r="K70" s="36"/>
      <c r="L70" s="36">
        <f>H70+H71+H72</f>
        <v>2654627.26</v>
      </c>
      <c r="M70" s="39"/>
      <c r="N70" s="39"/>
      <c r="O70" s="39"/>
    </row>
    <row r="71" spans="1:15" ht="12.75">
      <c r="A71" s="2"/>
      <c r="B71" s="36"/>
      <c r="C71" s="36"/>
      <c r="D71" s="37"/>
      <c r="E71" s="36"/>
      <c r="F71" s="36"/>
      <c r="G71" s="36">
        <v>12</v>
      </c>
      <c r="H71" s="48">
        <v>64060.08</v>
      </c>
      <c r="I71" s="36"/>
      <c r="J71" s="36"/>
      <c r="K71" s="36"/>
      <c r="L71" s="36"/>
      <c r="M71" s="39"/>
      <c r="N71" s="39"/>
      <c r="O71" s="39"/>
    </row>
    <row r="72" spans="1:15" ht="12.75">
      <c r="A72" s="2"/>
      <c r="B72" s="36"/>
      <c r="C72" s="36"/>
      <c r="D72" s="36"/>
      <c r="E72" s="36"/>
      <c r="F72" s="36"/>
      <c r="G72" s="36">
        <v>12</v>
      </c>
      <c r="H72" s="48">
        <v>15989.84</v>
      </c>
      <c r="I72" s="36"/>
      <c r="J72" s="36"/>
      <c r="K72" s="36"/>
      <c r="L72" s="36"/>
      <c r="M72" s="39"/>
      <c r="N72" s="39"/>
      <c r="O72" s="39"/>
    </row>
    <row r="73" spans="1:15" ht="12.75">
      <c r="A73" s="2"/>
      <c r="B73" s="41"/>
      <c r="C73" s="41"/>
      <c r="D73" s="41"/>
      <c r="E73" s="41"/>
      <c r="F73" s="41"/>
      <c r="G73" s="41"/>
      <c r="H73" s="36"/>
      <c r="I73" s="36"/>
      <c r="J73" s="36"/>
      <c r="K73" s="36"/>
      <c r="L73" s="36"/>
      <c r="M73" s="39"/>
      <c r="N73" s="39"/>
      <c r="O73" s="39"/>
    </row>
    <row r="74" spans="1:15" ht="12.75">
      <c r="A74" s="2"/>
      <c r="B74" s="41"/>
      <c r="C74" s="42"/>
      <c r="D74" s="43"/>
      <c r="E74" s="43"/>
      <c r="F74" s="43"/>
      <c r="G74" s="43"/>
      <c r="H74" s="36"/>
      <c r="I74" s="36"/>
      <c r="J74" s="36"/>
      <c r="K74" s="36"/>
      <c r="L74" s="36"/>
      <c r="M74" s="39"/>
      <c r="N74" s="39"/>
      <c r="O74" s="39"/>
    </row>
    <row r="75" spans="1:15" ht="12.75">
      <c r="A75" s="2"/>
      <c r="B75" s="36"/>
      <c r="C75" s="44"/>
      <c r="D75" s="44"/>
      <c r="E75" s="44"/>
      <c r="F75" s="44" t="s">
        <v>58</v>
      </c>
      <c r="G75" s="44" t="s">
        <v>57</v>
      </c>
      <c r="H75" s="48">
        <v>1311459.12</v>
      </c>
      <c r="I75" s="36"/>
      <c r="J75" s="36"/>
      <c r="K75" s="36"/>
      <c r="L75" s="48">
        <f>H75+H76</f>
        <v>1352235.6</v>
      </c>
      <c r="M75" s="39"/>
      <c r="N75" s="39"/>
      <c r="O75" s="39"/>
    </row>
    <row r="76" spans="1:15" ht="12.75">
      <c r="A76" s="2"/>
      <c r="B76" s="36"/>
      <c r="C76" s="44"/>
      <c r="D76" s="44"/>
      <c r="E76" s="44"/>
      <c r="F76" s="44"/>
      <c r="G76" s="44">
        <v>12</v>
      </c>
      <c r="H76" s="48">
        <v>40776.48</v>
      </c>
      <c r="I76" s="36"/>
      <c r="J76" s="36"/>
      <c r="K76" s="36"/>
      <c r="L76" s="36"/>
      <c r="M76" s="39"/>
      <c r="N76" s="39"/>
      <c r="O76" s="39"/>
    </row>
    <row r="77" spans="1:15" ht="12.75">
      <c r="A77" s="2"/>
      <c r="B77" s="36"/>
      <c r="C77" s="44"/>
      <c r="D77" s="44"/>
      <c r="E77" s="44"/>
      <c r="F77" s="44"/>
      <c r="G77" s="44"/>
      <c r="H77" s="36"/>
      <c r="I77" s="36"/>
      <c r="J77" s="36"/>
      <c r="K77" s="36"/>
      <c r="L77" s="36"/>
      <c r="M77" s="39"/>
      <c r="N77" s="39"/>
      <c r="O77" s="39"/>
    </row>
    <row r="78" spans="1:15" ht="41.25" customHeight="1">
      <c r="A78" s="2"/>
      <c r="B78" s="41"/>
      <c r="C78" s="83"/>
      <c r="D78" s="83"/>
      <c r="E78" s="83"/>
      <c r="F78" s="83"/>
      <c r="G78" s="49"/>
      <c r="H78" s="36"/>
      <c r="I78" s="36"/>
      <c r="J78" s="36"/>
      <c r="K78" s="36"/>
      <c r="L78" s="48"/>
      <c r="M78" s="39"/>
      <c r="N78" s="39"/>
      <c r="O78" s="39"/>
    </row>
    <row r="79" spans="1:15" ht="21.75" customHeight="1">
      <c r="A79" s="2"/>
      <c r="B79" s="41"/>
      <c r="C79" s="43"/>
      <c r="D79" s="66"/>
      <c r="E79" s="43"/>
      <c r="F79" s="43"/>
      <c r="G79" s="43"/>
      <c r="H79" s="36"/>
      <c r="I79" s="36"/>
      <c r="J79" s="36"/>
      <c r="K79" s="36"/>
      <c r="L79" s="36"/>
      <c r="M79" s="39"/>
      <c r="N79" s="39"/>
      <c r="O79" s="39"/>
    </row>
    <row r="80" spans="1:15" ht="12.75">
      <c r="A80" s="2"/>
      <c r="B80" s="36"/>
      <c r="C80" s="44"/>
      <c r="D80" s="44"/>
      <c r="E80" s="44"/>
      <c r="F80" s="44"/>
      <c r="G80" s="44"/>
      <c r="H80" s="36"/>
      <c r="I80" s="36"/>
      <c r="J80" s="36"/>
      <c r="K80" s="36"/>
      <c r="L80" s="36"/>
      <c r="M80" s="39"/>
      <c r="N80" s="39"/>
      <c r="O80" s="39"/>
    </row>
    <row r="81" spans="1:15" ht="12.75">
      <c r="A81" s="2"/>
      <c r="B81" s="36"/>
      <c r="C81" s="44"/>
      <c r="D81" s="44"/>
      <c r="E81" s="44"/>
      <c r="F81" s="44"/>
      <c r="G81" s="44"/>
      <c r="H81" s="36"/>
      <c r="I81" s="36"/>
      <c r="J81" s="36"/>
      <c r="K81" s="36"/>
      <c r="L81" s="36"/>
      <c r="M81" s="39"/>
      <c r="N81" s="39"/>
      <c r="O81" s="39"/>
    </row>
    <row r="82" spans="1:15" ht="12.75">
      <c r="A82" s="2"/>
      <c r="B82" s="36"/>
      <c r="C82" s="44"/>
      <c r="D82" s="44"/>
      <c r="E82" s="44"/>
      <c r="F82" s="44"/>
      <c r="G82" s="44"/>
      <c r="H82" s="36"/>
      <c r="I82" s="36"/>
      <c r="J82" s="36"/>
      <c r="K82" s="36"/>
      <c r="L82" s="36"/>
      <c r="M82" s="39"/>
      <c r="N82" s="39"/>
      <c r="O82" s="39"/>
    </row>
    <row r="83" spans="1:15" ht="12.75">
      <c r="A83" s="2"/>
      <c r="B83" s="36"/>
      <c r="C83" s="44"/>
      <c r="D83" s="44"/>
      <c r="E83" s="44"/>
      <c r="F83" s="44"/>
      <c r="G83" s="44"/>
      <c r="H83" s="36"/>
      <c r="I83" s="36"/>
      <c r="J83" s="36"/>
      <c r="K83" s="36"/>
      <c r="L83" s="36"/>
      <c r="M83" s="39"/>
      <c r="N83" s="39"/>
      <c r="O83" s="39"/>
    </row>
    <row r="84" spans="1:15" ht="12.75">
      <c r="A84" s="2"/>
      <c r="B84" s="36"/>
      <c r="C84" s="44"/>
      <c r="D84" s="44"/>
      <c r="E84" s="44"/>
      <c r="F84" s="44"/>
      <c r="G84" s="44"/>
      <c r="H84" s="36"/>
      <c r="I84" s="36"/>
      <c r="J84" s="36"/>
      <c r="K84" s="36"/>
      <c r="L84" s="36"/>
      <c r="M84" s="39"/>
      <c r="N84" s="39"/>
      <c r="O84" s="39"/>
    </row>
    <row r="85" spans="1:15" ht="12.75">
      <c r="A85" s="2"/>
      <c r="B85" s="41"/>
      <c r="C85" s="43"/>
      <c r="D85" s="43"/>
      <c r="E85" s="43"/>
      <c r="F85" s="43"/>
      <c r="G85" s="43"/>
      <c r="H85" s="36"/>
      <c r="I85" s="36"/>
      <c r="J85" s="36"/>
      <c r="K85" s="36"/>
      <c r="L85" s="36"/>
      <c r="M85" s="39"/>
      <c r="N85" s="39"/>
      <c r="O85" s="39"/>
    </row>
    <row r="86" spans="1:15" ht="12.75">
      <c r="A86" s="2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9"/>
      <c r="N86" s="39"/>
      <c r="O86" s="39"/>
    </row>
    <row r="87" spans="1:15" ht="12.75">
      <c r="A87" s="2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9"/>
      <c r="N87" s="39"/>
      <c r="O87" s="39"/>
    </row>
    <row r="88" spans="1:15" ht="12.75">
      <c r="A88" s="2"/>
      <c r="B88" s="41"/>
      <c r="C88" s="41"/>
      <c r="D88" s="41"/>
      <c r="E88" s="41"/>
      <c r="F88" s="41"/>
      <c r="G88" s="41"/>
      <c r="H88" s="36"/>
      <c r="I88" s="36"/>
      <c r="J88" s="36"/>
      <c r="K88" s="36"/>
      <c r="L88" s="36"/>
      <c r="M88" s="39"/>
      <c r="N88" s="39"/>
      <c r="O88" s="39"/>
    </row>
    <row r="89" spans="1:15" ht="12.75">
      <c r="A89" s="2"/>
      <c r="B89" s="45"/>
      <c r="C89" s="46"/>
      <c r="D89" s="46"/>
      <c r="E89" s="46"/>
      <c r="F89" s="46"/>
      <c r="G89" s="46"/>
      <c r="H89" s="36"/>
      <c r="I89" s="36"/>
      <c r="J89" s="36"/>
      <c r="K89" s="36"/>
      <c r="L89" s="36"/>
      <c r="M89" s="39"/>
      <c r="N89" s="39"/>
      <c r="O89" s="39"/>
    </row>
    <row r="90" spans="1:15" ht="12.75">
      <c r="A90" s="2"/>
      <c r="B90" s="45"/>
      <c r="C90" s="46"/>
      <c r="D90" s="46"/>
      <c r="E90" s="46"/>
      <c r="F90" s="46"/>
      <c r="G90" s="46"/>
      <c r="H90" s="36"/>
      <c r="I90" s="36"/>
      <c r="J90" s="36"/>
      <c r="K90" s="36"/>
      <c r="L90" s="36"/>
      <c r="M90" s="39"/>
      <c r="N90" s="39"/>
      <c r="O90" s="39"/>
    </row>
    <row r="91" spans="1:15" ht="12.75">
      <c r="A91" s="2"/>
      <c r="B91" s="45"/>
      <c r="C91" s="46"/>
      <c r="D91" s="46"/>
      <c r="E91" s="46"/>
      <c r="F91" s="46"/>
      <c r="G91" s="46"/>
      <c r="H91" s="36"/>
      <c r="I91" s="36"/>
      <c r="J91" s="36"/>
      <c r="K91" s="36"/>
      <c r="L91" s="36"/>
      <c r="M91" s="39"/>
      <c r="N91" s="39"/>
      <c r="O91" s="39"/>
    </row>
    <row r="92" spans="1:15" ht="12.75">
      <c r="A92" s="2"/>
      <c r="B92" s="45"/>
      <c r="C92" s="46"/>
      <c r="D92" s="46"/>
      <c r="E92" s="46"/>
      <c r="F92" s="46"/>
      <c r="G92" s="46"/>
      <c r="H92" s="36"/>
      <c r="I92" s="36"/>
      <c r="J92" s="36"/>
      <c r="K92" s="36"/>
      <c r="L92" s="36"/>
      <c r="M92" s="39"/>
      <c r="N92" s="39"/>
      <c r="O92" s="39"/>
    </row>
    <row r="93" spans="1:15" ht="12.75">
      <c r="A93" s="2"/>
      <c r="B93" s="36"/>
      <c r="C93" s="46"/>
      <c r="D93" s="46"/>
      <c r="E93" s="46"/>
      <c r="F93" s="46"/>
      <c r="G93" s="46"/>
      <c r="H93" s="36"/>
      <c r="I93" s="36"/>
      <c r="J93" s="36"/>
      <c r="K93" s="36"/>
      <c r="L93" s="36"/>
      <c r="M93" s="39"/>
      <c r="N93" s="39"/>
      <c r="O93" s="39"/>
    </row>
    <row r="94" spans="1:15" ht="12.75">
      <c r="A94" s="2"/>
      <c r="B94" s="45"/>
      <c r="C94" s="46"/>
      <c r="D94" s="46"/>
      <c r="E94" s="46"/>
      <c r="F94" s="46"/>
      <c r="G94" s="46"/>
      <c r="H94" s="36"/>
      <c r="I94" s="36"/>
      <c r="J94" s="36"/>
      <c r="K94" s="36"/>
      <c r="L94" s="36"/>
      <c r="M94" s="39"/>
      <c r="N94" s="39"/>
      <c r="O94" s="39"/>
    </row>
    <row r="95" spans="1:15" ht="12.75">
      <c r="A95" s="2"/>
      <c r="B95" s="45"/>
      <c r="C95" s="46"/>
      <c r="D95" s="46"/>
      <c r="E95" s="46"/>
      <c r="F95" s="46"/>
      <c r="G95" s="46"/>
      <c r="H95" s="36"/>
      <c r="I95" s="36"/>
      <c r="J95" s="36"/>
      <c r="K95" s="36"/>
      <c r="L95" s="36"/>
      <c r="M95" s="39"/>
      <c r="N95" s="39"/>
      <c r="O95" s="39"/>
    </row>
    <row r="96" spans="2:15" ht="12.75">
      <c r="B96" s="39"/>
      <c r="C96" s="47"/>
      <c r="D96" s="47"/>
      <c r="E96" s="47"/>
      <c r="F96" s="47"/>
      <c r="G96" s="47"/>
      <c r="H96" s="39"/>
      <c r="I96" s="39"/>
      <c r="J96" s="39"/>
      <c r="K96" s="39"/>
      <c r="L96" s="39"/>
      <c r="M96" s="39"/>
      <c r="N96" s="39"/>
      <c r="O96" s="39"/>
    </row>
    <row r="97" spans="2:15" ht="12.75">
      <c r="B97" s="39"/>
      <c r="C97" s="47"/>
      <c r="D97" s="47"/>
      <c r="E97" s="47"/>
      <c r="F97" s="47"/>
      <c r="G97" s="47"/>
      <c r="H97" s="39"/>
      <c r="I97" s="39"/>
      <c r="J97" s="39"/>
      <c r="K97" s="39"/>
      <c r="L97" s="39"/>
      <c r="M97" s="39"/>
      <c r="N97" s="39"/>
      <c r="O97" s="39"/>
    </row>
  </sheetData>
  <sheetProtection/>
  <mergeCells count="42">
    <mergeCell ref="C78:F78"/>
    <mergeCell ref="D1:L1"/>
    <mergeCell ref="C2:L2"/>
    <mergeCell ref="B3:L3"/>
    <mergeCell ref="B51:B53"/>
    <mergeCell ref="A51:A53"/>
    <mergeCell ref="A58:A61"/>
    <mergeCell ref="B58:B61"/>
    <mergeCell ref="A63:A66"/>
    <mergeCell ref="A41:A43"/>
    <mergeCell ref="B44:B46"/>
    <mergeCell ref="B34:B37"/>
    <mergeCell ref="A54:A55"/>
    <mergeCell ref="B47:B49"/>
    <mergeCell ref="A47:A49"/>
    <mergeCell ref="A38:A40"/>
    <mergeCell ref="B54:B55"/>
    <mergeCell ref="B41:B43"/>
    <mergeCell ref="B18:B20"/>
    <mergeCell ref="B30:B31"/>
    <mergeCell ref="A32:A33"/>
    <mergeCell ref="B32:B33"/>
    <mergeCell ref="B21:B23"/>
    <mergeCell ref="A34:A37"/>
    <mergeCell ref="B28:B29"/>
    <mergeCell ref="B15:B17"/>
    <mergeCell ref="A18:A20"/>
    <mergeCell ref="E4:L4"/>
    <mergeCell ref="A8:A11"/>
    <mergeCell ref="A7:I7"/>
    <mergeCell ref="B8:B11"/>
    <mergeCell ref="B24:B26"/>
    <mergeCell ref="A56:A57"/>
    <mergeCell ref="B56:B57"/>
    <mergeCell ref="A28:A29"/>
    <mergeCell ref="L7:L66"/>
    <mergeCell ref="A24:A26"/>
    <mergeCell ref="A30:A31"/>
    <mergeCell ref="B38:B40"/>
    <mergeCell ref="B63:B66"/>
    <mergeCell ref="A44:A46"/>
    <mergeCell ref="B12:B14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2022-11-25T12:37:30Z</cp:lastPrinted>
  <dcterms:created xsi:type="dcterms:W3CDTF">2018-03-30T11:34:31Z</dcterms:created>
  <dcterms:modified xsi:type="dcterms:W3CDTF">2022-11-29T14:12:25Z</dcterms:modified>
  <cp:category/>
  <cp:version/>
  <cp:contentType/>
  <cp:contentStatus/>
</cp:coreProperties>
</file>